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23aff15eb57ee1/ドキュメント/Tetsu/badminton/ジュニア連盟/14.石川全小/"/>
    </mc:Choice>
  </mc:AlternateContent>
  <xr:revisionPtr revIDLastSave="209" documentId="13_ncr:1_{83AD73AE-7F4B-4980-8A2B-14C4CBCD6CD8}" xr6:coauthVersionLast="47" xr6:coauthVersionMax="47" xr10:uidLastSave="{C68555D1-C441-442C-AD6C-13B9248867A2}"/>
  <workbookProtection workbookAlgorithmName="SHA-512" workbookHashValue="rs2O10gJ9cwwDQbLJrJ6obKI8lMy6YmszQ2RvLmQ7WOd+ohZ9+dHM5oMlDGSNqPNhuCDN4zASWnevLQS829F5w==" workbookSaltValue="5i1BB4pHrFdY/efYw/q/Ng==" workbookSpinCount="100000" lockStructure="1"/>
  <bookViews>
    <workbookView xWindow="31065" yWindow="1005" windowWidth="26535" windowHeight="11235" firstSheet="1" activeTab="1" xr2:uid="{00000000-000D-0000-FFFF-FFFF00000000}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  <definedName name="成績４">データ!$B$44:$B$46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43" i="38" l="1"/>
  <c r="AW43" i="38"/>
  <c r="AU43" i="38"/>
  <c r="AR43" i="38"/>
  <c r="AT43" i="38" s="1" a="1"/>
  <c r="AT43" i="38" s="1"/>
  <c r="AO43" i="38"/>
  <c r="AQ43" i="38" s="1" a="1"/>
  <c r="AQ43" i="38" s="1"/>
  <c r="AM43" i="38"/>
  <c r="AK43" i="38"/>
  <c r="AI43" i="38"/>
  <c r="AF43" i="38"/>
  <c r="AH43" i="38" s="1" a="1"/>
  <c r="AH43" i="38" s="1"/>
  <c r="AC43" i="38"/>
  <c r="AE43" i="38" s="1" a="1"/>
  <c r="AE43" i="38" s="1"/>
  <c r="Z43" i="38"/>
  <c r="Y43" i="38"/>
  <c r="AJ43" i="38" s="1"/>
  <c r="AY42" i="38"/>
  <c r="AW42" i="38"/>
  <c r="AU42" i="38"/>
  <c r="AT42" i="38" a="1"/>
  <c r="AT42" i="38" s="1"/>
  <c r="AR42" i="38"/>
  <c r="AO42" i="38"/>
  <c r="AQ42" i="38" s="1" a="1"/>
  <c r="AQ42" i="38" s="1"/>
  <c r="AM42" i="38"/>
  <c r="AK42" i="38"/>
  <c r="AI42" i="38"/>
  <c r="AH42" i="38" a="1"/>
  <c r="AH42" i="38" s="1"/>
  <c r="AF42" i="38"/>
  <c r="AC42" i="38"/>
  <c r="AE42" i="38" s="1" a="1"/>
  <c r="AE42" i="38" s="1"/>
  <c r="Z42" i="38"/>
  <c r="Y42" i="38"/>
  <c r="AL42" i="38" s="1"/>
  <c r="AY41" i="38"/>
  <c r="AW41" i="38"/>
  <c r="AU41" i="38"/>
  <c r="AR41" i="38"/>
  <c r="AT41" i="38" s="1" a="1"/>
  <c r="AT41" i="38" s="1"/>
  <c r="AO41" i="38"/>
  <c r="AQ41" i="38" s="1" a="1"/>
  <c r="AQ41" i="38" s="1"/>
  <c r="AM41" i="38"/>
  <c r="AK41" i="38"/>
  <c r="AI41" i="38"/>
  <c r="AF41" i="38"/>
  <c r="AH41" i="38" s="1" a="1"/>
  <c r="AH41" i="38" s="1"/>
  <c r="AC41" i="38"/>
  <c r="AE41" i="38" s="1" a="1"/>
  <c r="AE41" i="38" s="1"/>
  <c r="AA41" i="38"/>
  <c r="Z41" i="38"/>
  <c r="Y41" i="38"/>
  <c r="AL41" i="38" s="1"/>
  <c r="AY40" i="38"/>
  <c r="AW40" i="38"/>
  <c r="AU40" i="38"/>
  <c r="AS40" i="38"/>
  <c r="AR40" i="38"/>
  <c r="AT40" i="38" s="1" a="1"/>
  <c r="AT40" i="38" s="1"/>
  <c r="AO40" i="38"/>
  <c r="AQ40" i="38" s="1" a="1"/>
  <c r="AQ40" i="38" s="1"/>
  <c r="AM40" i="38"/>
  <c r="AL40" i="38"/>
  <c r="AK40" i="38"/>
  <c r="AI40" i="38"/>
  <c r="AF40" i="38"/>
  <c r="AH40" i="38" s="1" a="1"/>
  <c r="AH40" i="38" s="1"/>
  <c r="AC40" i="38"/>
  <c r="AE40" i="38" s="1" a="1"/>
  <c r="AE40" i="38" s="1"/>
  <c r="Z40" i="38"/>
  <c r="Y40" i="38"/>
  <c r="AJ40" i="38" s="1"/>
  <c r="AY39" i="38"/>
  <c r="AW39" i="38"/>
  <c r="AU39" i="38"/>
  <c r="AR39" i="38"/>
  <c r="AT39" i="38" s="1" a="1"/>
  <c r="AT39" i="38" s="1"/>
  <c r="AO39" i="38"/>
  <c r="AQ39" i="38" s="1" a="1"/>
  <c r="AQ39" i="38" s="1"/>
  <c r="AM39" i="38"/>
  <c r="AK39" i="38"/>
  <c r="AI39" i="38"/>
  <c r="AF39" i="38"/>
  <c r="AH39" i="38" s="1" a="1"/>
  <c r="AH39" i="38" s="1"/>
  <c r="AE39" i="38" a="1"/>
  <c r="AE39" i="38" s="1"/>
  <c r="AC39" i="38"/>
  <c r="Z39" i="38"/>
  <c r="Y39" i="38"/>
  <c r="AD39" i="38" s="1"/>
  <c r="U16" i="38"/>
  <c r="W16" i="38"/>
  <c r="Y16" i="38"/>
  <c r="Z16" i="38"/>
  <c r="AC16" i="38"/>
  <c r="AE16" i="38" s="1" a="1"/>
  <c r="AE16" i="38" s="1"/>
  <c r="AF16" i="38"/>
  <c r="AH16" i="38" s="1" a="1"/>
  <c r="AH16" i="38" s="1"/>
  <c r="AI16" i="38"/>
  <c r="AK16" i="38"/>
  <c r="AM16" i="38"/>
  <c r="U17" i="38"/>
  <c r="W17" i="38"/>
  <c r="Y17" i="38"/>
  <c r="AJ17" i="38" s="1"/>
  <c r="Z17" i="38"/>
  <c r="AC17" i="38"/>
  <c r="AE17" i="38" s="1" a="1"/>
  <c r="AE17" i="38" s="1"/>
  <c r="AF17" i="38"/>
  <c r="AH17" i="38" s="1" a="1"/>
  <c r="AH17" i="38" s="1"/>
  <c r="AI17" i="38"/>
  <c r="AK17" i="38"/>
  <c r="AM17" i="38"/>
  <c r="U18" i="38"/>
  <c r="W18" i="38"/>
  <c r="Y18" i="38"/>
  <c r="AG18" i="38" s="1"/>
  <c r="Z18" i="38"/>
  <c r="AC18" i="38"/>
  <c r="AE18" i="38" s="1" a="1"/>
  <c r="AE18" i="38" s="1"/>
  <c r="AF18" i="38"/>
  <c r="AH18" i="38" s="1" a="1"/>
  <c r="AH18" i="38" s="1"/>
  <c r="AI18" i="38"/>
  <c r="AK18" i="38"/>
  <c r="AM18" i="38"/>
  <c r="U19" i="38"/>
  <c r="W19" i="38"/>
  <c r="Y19" i="38"/>
  <c r="AD19" i="38" s="1"/>
  <c r="Z19" i="38"/>
  <c r="AC19" i="38"/>
  <c r="AE19" i="38" s="1" a="1"/>
  <c r="AE19" i="38" s="1"/>
  <c r="AF19" i="38"/>
  <c r="AH19" i="38" a="1"/>
  <c r="AH19" i="38" s="1"/>
  <c r="AI19" i="38"/>
  <c r="AK19" i="38"/>
  <c r="AM19" i="38"/>
  <c r="U20" i="38"/>
  <c r="W20" i="38"/>
  <c r="Y20" i="38"/>
  <c r="AN20" i="38" s="1"/>
  <c r="Z20" i="38"/>
  <c r="AC20" i="38"/>
  <c r="AE20" i="38" s="1" a="1"/>
  <c r="AE20" i="38" s="1"/>
  <c r="AF20" i="38"/>
  <c r="AH20" i="38" s="1" a="1"/>
  <c r="AH20" i="38" s="1"/>
  <c r="AI20" i="38"/>
  <c r="AK20" i="38"/>
  <c r="AM20" i="38"/>
  <c r="U21" i="38"/>
  <c r="W21" i="38"/>
  <c r="Y21" i="38"/>
  <c r="Z21" i="38"/>
  <c r="AC21" i="38"/>
  <c r="AE21" i="38" s="1" a="1"/>
  <c r="AE21" i="38" s="1"/>
  <c r="AF21" i="38"/>
  <c r="AH21" i="38" s="1" a="1"/>
  <c r="AH21" i="38" s="1"/>
  <c r="AI21" i="38"/>
  <c r="AK21" i="38"/>
  <c r="AM21" i="38"/>
  <c r="U22" i="38"/>
  <c r="W22" i="38"/>
  <c r="Y22" i="38"/>
  <c r="AG22" i="38" s="1"/>
  <c r="Z22" i="38"/>
  <c r="AC22" i="38"/>
  <c r="AE22" i="38" s="1" a="1"/>
  <c r="AE22" i="38" s="1"/>
  <c r="AF22" i="38"/>
  <c r="AH22" i="38" s="1" a="1"/>
  <c r="AH22" i="38" s="1"/>
  <c r="AI22" i="38"/>
  <c r="AK22" i="38"/>
  <c r="AM22" i="38"/>
  <c r="U23" i="38"/>
  <c r="W23" i="38"/>
  <c r="Y23" i="38"/>
  <c r="AD23" i="38" s="1"/>
  <c r="Z23" i="38"/>
  <c r="AC23" i="38"/>
  <c r="AE23" i="38" s="1" a="1"/>
  <c r="AE23" i="38" s="1"/>
  <c r="AF23" i="38"/>
  <c r="AH23" i="38" a="1"/>
  <c r="AH23" i="38" s="1"/>
  <c r="AI23" i="38"/>
  <c r="AK23" i="38"/>
  <c r="AM23" i="38"/>
  <c r="C12" i="8"/>
  <c r="C11" i="8"/>
  <c r="C10" i="8"/>
  <c r="AM5" i="38"/>
  <c r="AM6" i="38"/>
  <c r="AM7" i="38"/>
  <c r="AM8" i="38"/>
  <c r="AM9" i="38"/>
  <c r="AM10" i="38"/>
  <c r="AM11" i="38"/>
  <c r="AM12" i="38"/>
  <c r="AM13" i="38"/>
  <c r="AM14" i="38"/>
  <c r="AM15" i="38"/>
  <c r="AM4" i="38"/>
  <c r="E11" i="8"/>
  <c r="D11" i="8"/>
  <c r="Y28" i="38"/>
  <c r="AX28" i="38" s="1"/>
  <c r="Z28" i="38"/>
  <c r="AC28" i="38"/>
  <c r="AF28" i="38"/>
  <c r="AH28" i="38" s="1" a="1"/>
  <c r="AH28" i="38" s="1"/>
  <c r="AI28" i="38"/>
  <c r="AK28" i="38"/>
  <c r="AM28" i="38"/>
  <c r="AO28" i="38"/>
  <c r="AQ28" i="38" s="1" a="1"/>
  <c r="AQ28" i="38" s="1"/>
  <c r="AR28" i="38"/>
  <c r="AT28" i="38" s="1" a="1"/>
  <c r="AT28" i="38" s="1"/>
  <c r="AU28" i="38"/>
  <c r="AW28" i="38"/>
  <c r="AY28" i="38"/>
  <c r="Y29" i="38"/>
  <c r="Z29" i="38"/>
  <c r="AC29" i="38"/>
  <c r="AE29" i="38" s="1" a="1"/>
  <c r="AE29" i="38" s="1"/>
  <c r="AF29" i="38"/>
  <c r="AH29" i="38" s="1" a="1"/>
  <c r="AH29" i="38" s="1"/>
  <c r="AI29" i="38"/>
  <c r="AK29" i="38"/>
  <c r="AM29" i="38"/>
  <c r="AO29" i="38"/>
  <c r="AQ29" i="38" s="1" a="1"/>
  <c r="AQ29" i="38" s="1"/>
  <c r="AR29" i="38"/>
  <c r="AT29" i="38" s="1" a="1"/>
  <c r="AT29" i="38" s="1"/>
  <c r="AU29" i="38"/>
  <c r="AW29" i="38"/>
  <c r="AY29" i="38"/>
  <c r="Y30" i="38"/>
  <c r="AG30" i="38" s="1"/>
  <c r="Z30" i="38"/>
  <c r="AC30" i="38"/>
  <c r="AE30" i="38" s="1" a="1"/>
  <c r="AE30" i="38" s="1"/>
  <c r="AF30" i="38"/>
  <c r="AH30" i="38" s="1" a="1"/>
  <c r="AH30" i="38" s="1"/>
  <c r="AI30" i="38"/>
  <c r="AK30" i="38"/>
  <c r="AM30" i="38"/>
  <c r="AO30" i="38"/>
  <c r="AQ30" i="38" s="1" a="1"/>
  <c r="AQ30" i="38" s="1"/>
  <c r="AR30" i="38"/>
  <c r="AT30" i="38" s="1" a="1"/>
  <c r="AT30" i="38" s="1"/>
  <c r="AU30" i="38"/>
  <c r="AW30" i="38"/>
  <c r="AY30" i="38"/>
  <c r="Y31" i="38"/>
  <c r="AG31" i="38" s="1"/>
  <c r="Z31" i="38"/>
  <c r="AC31" i="38"/>
  <c r="AE31" i="38" s="1" a="1"/>
  <c r="AE31" i="38" s="1"/>
  <c r="AF31" i="38"/>
  <c r="AH31" i="38" s="1" a="1"/>
  <c r="AH31" i="38" s="1"/>
  <c r="AI31" i="38"/>
  <c r="AK31" i="38"/>
  <c r="AM31" i="38"/>
  <c r="AO31" i="38"/>
  <c r="AQ31" i="38" s="1" a="1"/>
  <c r="AQ31" i="38" s="1"/>
  <c r="AR31" i="38"/>
  <c r="AT31" i="38" s="1" a="1"/>
  <c r="AT31" i="38" s="1"/>
  <c r="AU31" i="38"/>
  <c r="AW31" i="38"/>
  <c r="AY31" i="38"/>
  <c r="Y32" i="38"/>
  <c r="AG32" i="38" s="1"/>
  <c r="Z32" i="38"/>
  <c r="AC32" i="38"/>
  <c r="AE32" i="38" s="1" a="1"/>
  <c r="AE32" i="38" s="1"/>
  <c r="AF32" i="38"/>
  <c r="AH32" i="38" s="1" a="1"/>
  <c r="AH32" i="38" s="1"/>
  <c r="AI32" i="38"/>
  <c r="AK32" i="38"/>
  <c r="AM32" i="38"/>
  <c r="AO32" i="38"/>
  <c r="AQ32" i="38" s="1" a="1"/>
  <c r="AQ32" i="38" s="1"/>
  <c r="AR32" i="38"/>
  <c r="AT32" i="38" s="1" a="1"/>
  <c r="AT32" i="38" s="1"/>
  <c r="AU32" i="38"/>
  <c r="AW32" i="38"/>
  <c r="AY32" i="38"/>
  <c r="Y33" i="38"/>
  <c r="AG33" i="38" s="1"/>
  <c r="Z33" i="38"/>
  <c r="AC33" i="38"/>
  <c r="AE33" i="38" s="1" a="1"/>
  <c r="AE33" i="38" s="1"/>
  <c r="AF33" i="38"/>
  <c r="AH33" i="38" s="1" a="1"/>
  <c r="AH33" i="38" s="1"/>
  <c r="AI33" i="38"/>
  <c r="AK33" i="38"/>
  <c r="AM33" i="38"/>
  <c r="AO33" i="38"/>
  <c r="AQ33" i="38" s="1" a="1"/>
  <c r="AQ33" i="38" s="1"/>
  <c r="AR33" i="38"/>
  <c r="AT33" i="38" s="1" a="1"/>
  <c r="AT33" i="38" s="1"/>
  <c r="AU33" i="38"/>
  <c r="AW33" i="38"/>
  <c r="AY33" i="38"/>
  <c r="Y34" i="38"/>
  <c r="AG34" i="38" s="1"/>
  <c r="Z34" i="38"/>
  <c r="AC34" i="38"/>
  <c r="AE34" i="38" s="1" a="1"/>
  <c r="AE34" i="38" s="1"/>
  <c r="AF34" i="38"/>
  <c r="AH34" i="38" s="1" a="1"/>
  <c r="AH34" i="38" s="1"/>
  <c r="AI34" i="38"/>
  <c r="AK34" i="38"/>
  <c r="AM34" i="38"/>
  <c r="AO34" i="38"/>
  <c r="AQ34" i="38" s="1" a="1"/>
  <c r="AQ34" i="38" s="1"/>
  <c r="AR34" i="38"/>
  <c r="AT34" i="38" s="1" a="1"/>
  <c r="AT34" i="38" s="1"/>
  <c r="AU34" i="38"/>
  <c r="AW34" i="38"/>
  <c r="AY34" i="38"/>
  <c r="Y35" i="38"/>
  <c r="AG35" i="38" s="1"/>
  <c r="Z35" i="38"/>
  <c r="AC35" i="38"/>
  <c r="AE35" i="38" s="1" a="1"/>
  <c r="AE35" i="38" s="1"/>
  <c r="AF35" i="38"/>
  <c r="AH35" i="38" s="1" a="1"/>
  <c r="AH35" i="38" s="1"/>
  <c r="AI35" i="38"/>
  <c r="AK35" i="38"/>
  <c r="AM35" i="38"/>
  <c r="AO35" i="38"/>
  <c r="AQ35" i="38" s="1" a="1"/>
  <c r="AQ35" i="38" s="1"/>
  <c r="AR35" i="38"/>
  <c r="AT35" i="38" s="1" a="1"/>
  <c r="AT35" i="38" s="1"/>
  <c r="AU35" i="38"/>
  <c r="AW35" i="38"/>
  <c r="AY35" i="38"/>
  <c r="Y36" i="38"/>
  <c r="AG36" i="38" s="1"/>
  <c r="Z36" i="38"/>
  <c r="AC36" i="38"/>
  <c r="AE36" i="38" s="1" a="1"/>
  <c r="AE36" i="38" s="1"/>
  <c r="AF36" i="38"/>
  <c r="AH36" i="38" s="1" a="1"/>
  <c r="AH36" i="38" s="1"/>
  <c r="AI36" i="38"/>
  <c r="AK36" i="38"/>
  <c r="AM36" i="38"/>
  <c r="AO36" i="38"/>
  <c r="AQ36" i="38" s="1" a="1"/>
  <c r="AQ36" i="38" s="1"/>
  <c r="AR36" i="38"/>
  <c r="AT36" i="38" s="1" a="1"/>
  <c r="AT36" i="38" s="1"/>
  <c r="AU36" i="38"/>
  <c r="AW36" i="38"/>
  <c r="AY36" i="38"/>
  <c r="Y37" i="38"/>
  <c r="AG37" i="38" s="1"/>
  <c r="Z37" i="38"/>
  <c r="AC37" i="38"/>
  <c r="AE37" i="38" s="1" a="1"/>
  <c r="AE37" i="38" s="1"/>
  <c r="AF37" i="38"/>
  <c r="AH37" i="38" s="1" a="1"/>
  <c r="AH37" i="38" s="1"/>
  <c r="AI37" i="38"/>
  <c r="AK37" i="38"/>
  <c r="AM37" i="38"/>
  <c r="AO37" i="38"/>
  <c r="AQ37" i="38" s="1" a="1"/>
  <c r="AQ37" i="38" s="1"/>
  <c r="AR37" i="38"/>
  <c r="AT37" i="38" s="1" a="1"/>
  <c r="AT37" i="38" s="1"/>
  <c r="AU37" i="38"/>
  <c r="AW37" i="38"/>
  <c r="AY37" i="38"/>
  <c r="Y38" i="38"/>
  <c r="AG38" i="38" s="1"/>
  <c r="Z38" i="38"/>
  <c r="AC38" i="38"/>
  <c r="AE38" i="38" s="1" a="1"/>
  <c r="AE38" i="38" s="1"/>
  <c r="AF38" i="38"/>
  <c r="AH38" i="38" s="1" a="1"/>
  <c r="AH38" i="38" s="1"/>
  <c r="AI38" i="38"/>
  <c r="AK38" i="38"/>
  <c r="AM38" i="38"/>
  <c r="AO38" i="38"/>
  <c r="AQ38" i="38" s="1" a="1"/>
  <c r="AQ38" i="38" s="1"/>
  <c r="AR38" i="38"/>
  <c r="AT38" i="38" s="1" a="1"/>
  <c r="AT38" i="38" s="1"/>
  <c r="AU38" i="38"/>
  <c r="AW38" i="38"/>
  <c r="AY38" i="38"/>
  <c r="Y44" i="38"/>
  <c r="AG44" i="38" s="1"/>
  <c r="Z44" i="38"/>
  <c r="AC44" i="38"/>
  <c r="AE44" i="38" s="1" a="1"/>
  <c r="AE44" i="38" s="1"/>
  <c r="AF44" i="38"/>
  <c r="AH44" i="38" s="1" a="1"/>
  <c r="AH44" i="38" s="1"/>
  <c r="AI44" i="38"/>
  <c r="AK44" i="38"/>
  <c r="AM44" i="38"/>
  <c r="AO44" i="38"/>
  <c r="AQ44" i="38" s="1" a="1"/>
  <c r="AQ44" i="38" s="1"/>
  <c r="AR44" i="38"/>
  <c r="AT44" i="38" s="1" a="1"/>
  <c r="AT44" i="38" s="1"/>
  <c r="AU44" i="38"/>
  <c r="AW44" i="38"/>
  <c r="AY44" i="38"/>
  <c r="Y45" i="38"/>
  <c r="AG45" i="38" s="1"/>
  <c r="Z45" i="38"/>
  <c r="AC45" i="38"/>
  <c r="AE45" i="38" s="1" a="1"/>
  <c r="AE45" i="38" s="1"/>
  <c r="AF45" i="38"/>
  <c r="AH45" i="38" s="1" a="1"/>
  <c r="AH45" i="38" s="1"/>
  <c r="AI45" i="38"/>
  <c r="AK45" i="38"/>
  <c r="AM45" i="38"/>
  <c r="AO45" i="38"/>
  <c r="AQ45" i="38" s="1" a="1"/>
  <c r="AQ45" i="38" s="1"/>
  <c r="AR45" i="38"/>
  <c r="AT45" i="38" s="1" a="1"/>
  <c r="AT45" i="38" s="1"/>
  <c r="AU45" i="38"/>
  <c r="AW45" i="38"/>
  <c r="AY45" i="38"/>
  <c r="Y46" i="38"/>
  <c r="AG46" i="38" s="1"/>
  <c r="Z46" i="38"/>
  <c r="AC46" i="38"/>
  <c r="AE46" i="38" s="1" a="1"/>
  <c r="AE46" i="38" s="1"/>
  <c r="AF46" i="38"/>
  <c r="AH46" i="38" s="1" a="1"/>
  <c r="AH46" i="38" s="1"/>
  <c r="AI46" i="38"/>
  <c r="AK46" i="38"/>
  <c r="AM46" i="38"/>
  <c r="AO46" i="38"/>
  <c r="AQ46" i="38" s="1" a="1"/>
  <c r="AQ46" i="38" s="1"/>
  <c r="AR46" i="38"/>
  <c r="AT46" i="38" s="1" a="1"/>
  <c r="AT46" i="38" s="1"/>
  <c r="AU46" i="38"/>
  <c r="AW46" i="38"/>
  <c r="AY46" i="38"/>
  <c r="Y5" i="38"/>
  <c r="K5" i="38" s="1"/>
  <c r="Z5" i="38"/>
  <c r="AC5" i="38"/>
  <c r="AE5" i="38" s="1" a="1"/>
  <c r="AE5" i="38" s="1"/>
  <c r="AF5" i="38"/>
  <c r="AH5" i="38" s="1" a="1"/>
  <c r="AH5" i="38" s="1"/>
  <c r="AI5" i="38"/>
  <c r="AK5" i="38"/>
  <c r="Y6" i="38"/>
  <c r="AL6" i="38" s="1"/>
  <c r="Z6" i="38"/>
  <c r="AC6" i="38"/>
  <c r="AE6" i="38" s="1" a="1"/>
  <c r="AE6" i="38" s="1"/>
  <c r="AF6" i="38"/>
  <c r="AH6" i="38" s="1" a="1"/>
  <c r="AH6" i="38" s="1"/>
  <c r="AI6" i="38"/>
  <c r="AK6" i="38"/>
  <c r="Y7" i="38"/>
  <c r="AG7" i="38" s="1"/>
  <c r="Z7" i="38"/>
  <c r="AC7" i="38"/>
  <c r="AE7" i="38" s="1" a="1"/>
  <c r="AE7" i="38" s="1"/>
  <c r="AF7" i="38"/>
  <c r="AH7" i="38" s="1" a="1"/>
  <c r="AH7" i="38" s="1"/>
  <c r="AI7" i="38"/>
  <c r="AK7" i="38"/>
  <c r="Y8" i="38"/>
  <c r="AL8" i="38" s="1"/>
  <c r="Z8" i="38"/>
  <c r="AC8" i="38"/>
  <c r="AE8" i="38" s="1" a="1"/>
  <c r="AE8" i="38" s="1"/>
  <c r="AF8" i="38"/>
  <c r="AH8" i="38" a="1"/>
  <c r="AH8" i="38" s="1"/>
  <c r="AI8" i="38"/>
  <c r="AK8" i="38"/>
  <c r="Y9" i="38"/>
  <c r="Z9" i="38"/>
  <c r="AC9" i="38"/>
  <c r="AE9" i="38" s="1" a="1"/>
  <c r="AE9" i="38" s="1"/>
  <c r="AF9" i="38"/>
  <c r="AH9" i="38" s="1" a="1"/>
  <c r="AH9" i="38" s="1"/>
  <c r="AI9" i="38"/>
  <c r="AK9" i="38"/>
  <c r="Y10" i="38"/>
  <c r="AL10" i="38" s="1"/>
  <c r="Z10" i="38"/>
  <c r="AC10" i="38"/>
  <c r="AE10" i="38" s="1" a="1"/>
  <c r="AE10" i="38" s="1"/>
  <c r="AF10" i="38"/>
  <c r="AH10" i="38" s="1" a="1"/>
  <c r="AH10" i="38" s="1"/>
  <c r="AI10" i="38"/>
  <c r="AK10" i="38"/>
  <c r="Y11" i="38"/>
  <c r="K11" i="38" s="1"/>
  <c r="Z11" i="38"/>
  <c r="AC11" i="38"/>
  <c r="AE11" i="38" s="1" a="1"/>
  <c r="AE11" i="38" s="1"/>
  <c r="AF11" i="38"/>
  <c r="AH11" i="38" s="1" a="1"/>
  <c r="AH11" i="38" s="1"/>
  <c r="AI11" i="38"/>
  <c r="AK11" i="38"/>
  <c r="Y12" i="38"/>
  <c r="AL12" i="38" s="1"/>
  <c r="Z12" i="38"/>
  <c r="AC12" i="38"/>
  <c r="AE12" i="38" s="1" a="1"/>
  <c r="AE12" i="38" s="1"/>
  <c r="AF12" i="38"/>
  <c r="AH12" i="38" s="1" a="1"/>
  <c r="AH12" i="38" s="1"/>
  <c r="AI12" i="38"/>
  <c r="AK12" i="38"/>
  <c r="Y13" i="38"/>
  <c r="AG13" i="38" s="1"/>
  <c r="Z13" i="38"/>
  <c r="AC13" i="38"/>
  <c r="AE13" i="38" s="1" a="1"/>
  <c r="AE13" i="38" s="1"/>
  <c r="AF13" i="38"/>
  <c r="AH13" i="38" s="1" a="1"/>
  <c r="AH13" i="38" s="1"/>
  <c r="AI13" i="38"/>
  <c r="AK13" i="38"/>
  <c r="Y14" i="38"/>
  <c r="AL14" i="38" s="1"/>
  <c r="Z14" i="38"/>
  <c r="AC14" i="38"/>
  <c r="AE14" i="38" s="1" a="1"/>
  <c r="AE14" i="38" s="1"/>
  <c r="AF14" i="38"/>
  <c r="AH14" i="38" s="1" a="1"/>
  <c r="AH14" i="38" s="1"/>
  <c r="AI14" i="38"/>
  <c r="AK14" i="38"/>
  <c r="Y15" i="38"/>
  <c r="AG15" i="38" s="1"/>
  <c r="Z15" i="38"/>
  <c r="AC15" i="38"/>
  <c r="AE15" i="38" s="1" a="1"/>
  <c r="AE15" i="38" s="1"/>
  <c r="AF15" i="38"/>
  <c r="AH15" i="38" s="1" a="1"/>
  <c r="AH15" i="38" s="1"/>
  <c r="AI15" i="38"/>
  <c r="AK15" i="38"/>
  <c r="AK4" i="38"/>
  <c r="AI4" i="38"/>
  <c r="AF4" i="38"/>
  <c r="AH4" i="38" s="1" a="1"/>
  <c r="AH4" i="38" s="1"/>
  <c r="AC4" i="38"/>
  <c r="AE4" i="38" s="1" a="1"/>
  <c r="AE4" i="38" s="1"/>
  <c r="Z4" i="38"/>
  <c r="Y4" i="38"/>
  <c r="AK27" i="38"/>
  <c r="AY27" i="38"/>
  <c r="AW27" i="38"/>
  <c r="AU27" i="38"/>
  <c r="AR27" i="38"/>
  <c r="AT27" i="38" s="1" a="1"/>
  <c r="AT27" i="38" s="1"/>
  <c r="AO27" i="38"/>
  <c r="AM27" i="38"/>
  <c r="AI27" i="38"/>
  <c r="AF27" i="38"/>
  <c r="AH27" i="38" s="1" a="1"/>
  <c r="AH27" i="38" s="1"/>
  <c r="Z27" i="38"/>
  <c r="AC27" i="38"/>
  <c r="Y27" i="38"/>
  <c r="AX27" i="38" s="1"/>
  <c r="AA21" i="38" l="1"/>
  <c r="AB21" i="38" s="1"/>
  <c r="AJ21" i="38" s="1"/>
  <c r="AP40" i="38"/>
  <c r="AS39" i="38"/>
  <c r="AP41" i="38"/>
  <c r="AA40" i="38"/>
  <c r="AB40" i="38" s="1"/>
  <c r="AD40" i="38"/>
  <c r="AB41" i="38"/>
  <c r="AB42" i="38"/>
  <c r="AL43" i="38"/>
  <c r="AA42" i="38"/>
  <c r="AP42" i="38"/>
  <c r="AA16" i="38"/>
  <c r="AB16" i="38" s="1"/>
  <c r="AG39" i="38"/>
  <c r="AD41" i="38"/>
  <c r="AV39" i="38"/>
  <c r="AS41" i="38"/>
  <c r="AA43" i="38"/>
  <c r="AB43" i="38" s="1"/>
  <c r="AP43" i="38"/>
  <c r="AG40" i="38"/>
  <c r="AD42" i="38"/>
  <c r="AA19" i="38"/>
  <c r="AB19" i="38" s="1"/>
  <c r="S39" i="38"/>
  <c r="AX39" i="38"/>
  <c r="AV40" i="38"/>
  <c r="AS42" i="38"/>
  <c r="K20" i="38"/>
  <c r="AJ20" i="38"/>
  <c r="T39" i="38"/>
  <c r="AJ39" i="38"/>
  <c r="AG41" i="38"/>
  <c r="AD43" i="38"/>
  <c r="S40" i="38"/>
  <c r="AX40" i="38"/>
  <c r="AV41" i="38"/>
  <c r="AS43" i="38"/>
  <c r="AG20" i="38"/>
  <c r="AL39" i="38"/>
  <c r="T40" i="38"/>
  <c r="AG42" i="38"/>
  <c r="S41" i="38"/>
  <c r="AX41" i="38"/>
  <c r="AV42" i="38"/>
  <c r="T41" i="38"/>
  <c r="AJ41" i="38"/>
  <c r="AG43" i="38"/>
  <c r="AA39" i="38"/>
  <c r="AB39" i="38" s="1"/>
  <c r="AP39" i="38"/>
  <c r="S42" i="38"/>
  <c r="AX42" i="38"/>
  <c r="AV43" i="38"/>
  <c r="T42" i="38"/>
  <c r="AJ42" i="38"/>
  <c r="S43" i="38"/>
  <c r="AX43" i="38"/>
  <c r="T43" i="38"/>
  <c r="K19" i="38"/>
  <c r="AL16" i="38"/>
  <c r="AD22" i="38"/>
  <c r="AL20" i="38"/>
  <c r="AN16" i="38"/>
  <c r="AJ16" i="38"/>
  <c r="AL17" i="38"/>
  <c r="AA23" i="38"/>
  <c r="AB23" i="38" s="1"/>
  <c r="AA17" i="38"/>
  <c r="AB17" i="38" s="1"/>
  <c r="AN18" i="38"/>
  <c r="AG16" i="38"/>
  <c r="AG17" i="38"/>
  <c r="AN22" i="38"/>
  <c r="AD17" i="38"/>
  <c r="AN19" i="38"/>
  <c r="AN23" i="38"/>
  <c r="AD18" i="38"/>
  <c r="K18" i="38"/>
  <c r="AL21" i="38"/>
  <c r="AG21" i="38"/>
  <c r="AD21" i="38"/>
  <c r="AL23" i="38"/>
  <c r="AL19" i="38"/>
  <c r="AA22" i="38"/>
  <c r="AB22" i="38" s="1"/>
  <c r="AA18" i="38"/>
  <c r="AB18" i="38" s="1"/>
  <c r="AJ23" i="38"/>
  <c r="AJ19" i="38"/>
  <c r="AL22" i="38"/>
  <c r="AL18" i="38"/>
  <c r="AG23" i="38"/>
  <c r="AJ22" i="38"/>
  <c r="AN21" i="38"/>
  <c r="AD20" i="38"/>
  <c r="AG19" i="38"/>
  <c r="AJ18" i="38"/>
  <c r="AN17" i="38"/>
  <c r="AD16" i="38"/>
  <c r="AA20" i="38"/>
  <c r="AB20" i="38" s="1"/>
  <c r="K22" i="38"/>
  <c r="K16" i="38"/>
  <c r="K17" i="38"/>
  <c r="K15" i="38"/>
  <c r="K14" i="38"/>
  <c r="K13" i="38"/>
  <c r="K12" i="38"/>
  <c r="K23" i="38"/>
  <c r="K10" i="38"/>
  <c r="K8" i="38"/>
  <c r="K7" i="38"/>
  <c r="K6" i="38"/>
  <c r="AG9" i="38"/>
  <c r="U15" i="38"/>
  <c r="AJ15" i="38"/>
  <c r="AD15" i="38"/>
  <c r="U14" i="38"/>
  <c r="AG5" i="38"/>
  <c r="AL15" i="38"/>
  <c r="AG12" i="38"/>
  <c r="U12" i="38"/>
  <c r="AN12" i="38"/>
  <c r="AD12" i="38"/>
  <c r="AA12" i="38"/>
  <c r="AB12" i="38" s="1"/>
  <c r="AJ12" i="38"/>
  <c r="AD27" i="38"/>
  <c r="AG29" i="38"/>
  <c r="AS30" i="38"/>
  <c r="AA8" i="38"/>
  <c r="U8" i="38" s="1"/>
  <c r="AD11" i="38"/>
  <c r="AL11" i="38"/>
  <c r="AG11" i="38"/>
  <c r="AL29" i="38"/>
  <c r="AL28" i="38"/>
  <c r="AA28" i="38"/>
  <c r="AB28" i="38" s="1"/>
  <c r="AJ28" i="38" s="1"/>
  <c r="AG28" i="38"/>
  <c r="AS28" i="38"/>
  <c r="AD7" i="38"/>
  <c r="AN8" i="38"/>
  <c r="AL7" i="38"/>
  <c r="AG8" i="38"/>
  <c r="AD8" i="38"/>
  <c r="AS29" i="38"/>
  <c r="AS31" i="38"/>
  <c r="AG27" i="38"/>
  <c r="AL27" i="38"/>
  <c r="AL32" i="38"/>
  <c r="AS27" i="38"/>
  <c r="AL31" i="38"/>
  <c r="AL30" i="38"/>
  <c r="AS32" i="38"/>
  <c r="AN4" i="38"/>
  <c r="AA4" i="38"/>
  <c r="AB4" i="38" s="1"/>
  <c r="AJ4" i="38" s="1"/>
  <c r="AP28" i="38"/>
  <c r="AL46" i="38"/>
  <c r="AS45" i="38"/>
  <c r="AL44" i="38"/>
  <c r="AS38" i="38"/>
  <c r="AS37" i="38"/>
  <c r="AS36" i="38"/>
  <c r="AL35" i="38"/>
  <c r="AS34" i="38"/>
  <c r="AS33" i="38"/>
  <c r="AE28" i="38" a="1"/>
  <c r="AE28" i="38" s="1"/>
  <c r="AD28" i="38" s="1"/>
  <c r="AS46" i="38"/>
  <c r="AL45" i="38"/>
  <c r="AS44" i="38"/>
  <c r="AL38" i="38"/>
  <c r="AL37" i="38"/>
  <c r="AL36" i="38"/>
  <c r="AS35" i="38"/>
  <c r="AL34" i="38"/>
  <c r="AL33" i="38"/>
  <c r="AX46" i="38"/>
  <c r="AJ46" i="38"/>
  <c r="AD46" i="38"/>
  <c r="AX45" i="38"/>
  <c r="AD45" i="38"/>
  <c r="AX44" i="38"/>
  <c r="AJ44" i="38"/>
  <c r="AD44" i="38"/>
  <c r="AX38" i="38"/>
  <c r="AJ38" i="38"/>
  <c r="AD38" i="38"/>
  <c r="AX37" i="38"/>
  <c r="AJ37" i="38"/>
  <c r="AD37" i="38"/>
  <c r="AX36" i="38"/>
  <c r="AD36" i="38"/>
  <c r="AX35" i="38"/>
  <c r="AJ35" i="38"/>
  <c r="AD35" i="38"/>
  <c r="AX34" i="38"/>
  <c r="AJ34" i="38"/>
  <c r="AD34" i="38"/>
  <c r="AX33" i="38"/>
  <c r="AD33" i="38"/>
  <c r="AX32" i="38"/>
  <c r="AJ32" i="38"/>
  <c r="AD32" i="38"/>
  <c r="AX31" i="38"/>
  <c r="AD31" i="38"/>
  <c r="AX30" i="38"/>
  <c r="AD30" i="38"/>
  <c r="S30" i="38" s="1"/>
  <c r="AX29" i="38"/>
  <c r="AD29" i="38"/>
  <c r="AV46" i="38"/>
  <c r="AP46" i="38"/>
  <c r="AP45" i="38"/>
  <c r="AV44" i="38"/>
  <c r="AP44" i="38"/>
  <c r="AV38" i="38"/>
  <c r="AP38" i="38"/>
  <c r="AV37" i="38"/>
  <c r="AP37" i="38"/>
  <c r="AP36" i="38"/>
  <c r="AV35" i="38"/>
  <c r="AP35" i="38"/>
  <c r="AV34" i="38"/>
  <c r="AP34" i="38"/>
  <c r="AP33" i="38"/>
  <c r="AP32" i="38"/>
  <c r="AP31" i="38"/>
  <c r="T31" i="38" s="1"/>
  <c r="AP30" i="38"/>
  <c r="T30" i="38" s="1"/>
  <c r="AP29" i="38"/>
  <c r="AA45" i="38"/>
  <c r="AB45" i="38" s="1"/>
  <c r="AJ45" i="38" s="1"/>
  <c r="AA44" i="38"/>
  <c r="AB44" i="38" s="1"/>
  <c r="AA38" i="38"/>
  <c r="AB38" i="38" s="1"/>
  <c r="AA37" i="38"/>
  <c r="AB37" i="38" s="1"/>
  <c r="AA36" i="38"/>
  <c r="AB36" i="38" s="1"/>
  <c r="AJ36" i="38" s="1"/>
  <c r="AA35" i="38"/>
  <c r="AB35" i="38" s="1"/>
  <c r="AA34" i="38"/>
  <c r="AB34" i="38" s="1"/>
  <c r="AA33" i="38"/>
  <c r="AB33" i="38" s="1"/>
  <c r="AV33" i="38" s="1"/>
  <c r="AA32" i="38"/>
  <c r="AB32" i="38" s="1"/>
  <c r="AV32" i="38" s="1"/>
  <c r="AA31" i="38"/>
  <c r="AB31" i="38" s="1"/>
  <c r="AV31" i="38" s="1"/>
  <c r="AA30" i="38"/>
  <c r="AB30" i="38" s="1"/>
  <c r="AJ30" i="38" s="1"/>
  <c r="AA29" i="38"/>
  <c r="AB29" i="38" s="1"/>
  <c r="AJ29" i="38" s="1"/>
  <c r="S35" i="38"/>
  <c r="AA46" i="38"/>
  <c r="AB46" i="38" s="1"/>
  <c r="T34" i="38"/>
  <c r="S32" i="38"/>
  <c r="T35" i="38"/>
  <c r="T44" i="38"/>
  <c r="U13" i="38"/>
  <c r="AJ14" i="38"/>
  <c r="AD6" i="38"/>
  <c r="AA15" i="38"/>
  <c r="AB15" i="38" s="1"/>
  <c r="AA11" i="38"/>
  <c r="AB11" i="38" s="1"/>
  <c r="AJ11" i="38" s="1"/>
  <c r="AA7" i="38"/>
  <c r="AD14" i="38"/>
  <c r="AL13" i="38"/>
  <c r="AD10" i="38"/>
  <c r="AL5" i="38"/>
  <c r="AN15" i="38"/>
  <c r="AJ13" i="38"/>
  <c r="AD13" i="38"/>
  <c r="AN11" i="38"/>
  <c r="AD9" i="38"/>
  <c r="AN7" i="38"/>
  <c r="AD5" i="38"/>
  <c r="AL9" i="38"/>
  <c r="AA14" i="38"/>
  <c r="AB14" i="38" s="1"/>
  <c r="AA10" i="38"/>
  <c r="AB10" i="38" s="1"/>
  <c r="AJ10" i="38" s="1"/>
  <c r="AA6" i="38"/>
  <c r="AN14" i="38"/>
  <c r="AG14" i="38"/>
  <c r="AN10" i="38"/>
  <c r="AG10" i="38"/>
  <c r="AN6" i="38"/>
  <c r="AG6" i="38"/>
  <c r="AA9" i="38"/>
  <c r="AB9" i="38" s="1"/>
  <c r="AJ9" i="38" s="1"/>
  <c r="AA5" i="38"/>
  <c r="AB5" i="38" s="1"/>
  <c r="AJ5" i="38" s="1"/>
  <c r="AA13" i="38"/>
  <c r="AB13" i="38" s="1"/>
  <c r="AN13" i="38"/>
  <c r="AN9" i="38"/>
  <c r="AN5" i="38"/>
  <c r="AD4" i="38"/>
  <c r="AL4" i="38"/>
  <c r="AG4" i="38"/>
  <c r="AQ27" i="38" a="1"/>
  <c r="AQ27" i="38" s="1"/>
  <c r="AP27" i="38" s="1"/>
  <c r="S44" i="38"/>
  <c r="S38" i="38"/>
  <c r="S34" i="38"/>
  <c r="T46" i="38"/>
  <c r="T37" i="38"/>
  <c r="T38" i="38"/>
  <c r="S46" i="38"/>
  <c r="S37" i="38"/>
  <c r="AA27" i="38"/>
  <c r="W42" i="38" l="1"/>
  <c r="U42" i="38"/>
  <c r="W40" i="38"/>
  <c r="U40" i="38"/>
  <c r="W43" i="38"/>
  <c r="U43" i="38"/>
  <c r="W41" i="38"/>
  <c r="U41" i="38"/>
  <c r="W39" i="38"/>
  <c r="U39" i="38"/>
  <c r="K4" i="38"/>
  <c r="C9" i="8" s="1"/>
  <c r="K21" i="38"/>
  <c r="C8" i="8" s="1"/>
  <c r="C14" i="8"/>
  <c r="K9" i="38"/>
  <c r="C13" i="8" s="1"/>
  <c r="U9" i="38"/>
  <c r="U46" i="38"/>
  <c r="U37" i="38"/>
  <c r="U38" i="38"/>
  <c r="U5" i="38"/>
  <c r="U44" i="38"/>
  <c r="U35" i="38"/>
  <c r="U34" i="38"/>
  <c r="U30" i="38"/>
  <c r="AB8" i="38"/>
  <c r="AJ8" i="38" s="1"/>
  <c r="AV36" i="38"/>
  <c r="T36" i="38"/>
  <c r="S36" i="38"/>
  <c r="AJ31" i="38"/>
  <c r="S31" i="38"/>
  <c r="U31" i="38" s="1"/>
  <c r="AJ33" i="38"/>
  <c r="S33" i="38" s="1"/>
  <c r="U11" i="38"/>
  <c r="U10" i="38"/>
  <c r="AV45" i="38"/>
  <c r="T45" i="38" s="1"/>
  <c r="S45" i="38"/>
  <c r="T33" i="38"/>
  <c r="S29" i="38"/>
  <c r="AV29" i="38"/>
  <c r="T29" i="38" s="1"/>
  <c r="AB6" i="38"/>
  <c r="AJ6" i="38" s="1"/>
  <c r="U6" i="38"/>
  <c r="AB7" i="38"/>
  <c r="AJ7" i="38" s="1"/>
  <c r="U7" i="38"/>
  <c r="T32" i="38"/>
  <c r="U32" i="38" s="1"/>
  <c r="AV30" i="38"/>
  <c r="AV28" i="38"/>
  <c r="T28" i="38" s="1"/>
  <c r="S28" i="38"/>
  <c r="U4" i="38"/>
  <c r="AB27" i="38"/>
  <c r="U45" i="38" l="1"/>
  <c r="U36" i="38"/>
  <c r="AJ27" i="38"/>
  <c r="AV27" i="38"/>
  <c r="U28" i="38"/>
  <c r="U29" i="38"/>
  <c r="U33" i="38"/>
  <c r="S27" i="38"/>
  <c r="E12" i="8" l="1"/>
  <c r="D12" i="8"/>
  <c r="C15" i="8"/>
  <c r="E9" i="8"/>
  <c r="D9" i="8"/>
  <c r="W12" i="38"/>
  <c r="W11" i="38"/>
  <c r="W7" i="38"/>
  <c r="W8" i="38"/>
  <c r="W15" i="38"/>
  <c r="W9" i="38"/>
  <c r="W10" i="38"/>
  <c r="W14" i="38"/>
  <c r="W13" i="38"/>
  <c r="W6" i="38"/>
  <c r="W30" i="38" l="1"/>
  <c r="W38" i="38"/>
  <c r="W34" i="38"/>
  <c r="W5" i="38"/>
  <c r="W44" i="38"/>
  <c r="W36" i="38"/>
  <c r="W4" i="38"/>
  <c r="W37" i="38"/>
  <c r="W35" i="38"/>
  <c r="W33" i="38"/>
  <c r="W45" i="38"/>
  <c r="W32" i="38"/>
  <c r="W46" i="38"/>
  <c r="W28" i="38"/>
  <c r="AE27" i="38" a="1"/>
  <c r="AE27" i="38" s="1"/>
  <c r="W31" i="38" l="1"/>
  <c r="W29" i="38"/>
  <c r="T27" i="38" l="1"/>
  <c r="W27" i="38" l="1"/>
  <c r="U27" i="38"/>
  <c r="D13" i="8" l="1"/>
  <c r="E13" i="8"/>
  <c r="E10" i="8"/>
  <c r="D10" i="8"/>
  <c r="D14" i="8"/>
  <c r="E14" i="8" s="1"/>
  <c r="E8" i="8"/>
  <c r="D8" i="8"/>
  <c r="D15" i="8" l="1"/>
  <c r="E15" i="8"/>
</calcChain>
</file>

<file path=xl/sharedStrings.xml><?xml version="1.0" encoding="utf-8"?>
<sst xmlns="http://schemas.openxmlformats.org/spreadsheetml/2006/main" count="122" uniqueCount="99">
  <si>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</si>
  <si>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</si>
  <si>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</si>
  <si>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</si>
  <si>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</si>
  <si>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</si>
  <si>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</si>
  <si>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</si>
  <si>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</si>
  <si>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</si>
  <si>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</si>
  <si>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</si>
  <si>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</si>
  <si>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</si>
  <si>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</si>
  <si>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</si>
  <si>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</si>
  <si>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</si>
  <si>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</si>
  <si>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</si>
  <si>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</si>
  <si>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</si>
  <si>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</si>
  <si>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</si>
  <si>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</si>
  <si>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</si>
  <si>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</si>
  <si>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</si>
  <si>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</si>
  <si>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</si>
  <si>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</si>
  <si>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</si>
  <si>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</si>
  <si>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</si>
  <si>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</si>
  <si>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</si>
  <si>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</si>
  <si>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</si>
  <si>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</t>
    <rPh sb="4" eb="6">
      <t>ニュウリョク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</si>
  <si>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</si>
  <si>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</si>
  <si>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</si>
  <si>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</si>
  <si>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</si>
  <si>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</si>
  <si>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</si>
  <si>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</si>
  <si>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</si>
  <si>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</si>
  <si>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６男</t>
    <rPh sb="1" eb="2">
      <t>オトコ</t>
    </rPh>
    <phoneticPr fontId="1"/>
  </si>
  <si>
    <t>５男</t>
    <rPh sb="1" eb="2">
      <t>オトコ</t>
    </rPh>
    <phoneticPr fontId="1"/>
  </si>
  <si>
    <t>４男</t>
    <rPh sb="1" eb="2">
      <t>オトコ</t>
    </rPh>
    <phoneticPr fontId="1"/>
  </si>
  <si>
    <t>６女</t>
    <rPh sb="1" eb="2">
      <t>オンナ</t>
    </rPh>
    <phoneticPr fontId="1"/>
  </si>
  <si>
    <t>５女</t>
    <rPh sb="1" eb="2">
      <t>オンナ</t>
    </rPh>
    <phoneticPr fontId="1"/>
  </si>
  <si>
    <t>４女</t>
    <rPh sb="1" eb="2">
      <t>オンナ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</si>
  <si>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</si>
  <si>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</si>
  <si>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</si>
  <si>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</si>
  <si>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</si>
  <si>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選手１
</t>
    </r>
    <r>
      <rPr>
        <sz val="1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</si>
  <si>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選手２
</t>
    </r>
    <r>
      <rPr>
        <sz val="1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</si>
  <si>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0"/>
        <rFont val="Meiryo UI"/>
        <family val="3"/>
        <charset val="128"/>
      </rPr>
      <t>(例：いしかわ　ふもと)</t>
    </r>
    <rPh sb="7" eb="8">
      <t>レイ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</si>
  <si>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</si>
  <si>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r>
      <t xml:space="preserve">ふりがな１
</t>
    </r>
    <r>
      <rPr>
        <sz val="10"/>
        <rFont val="Meiryo UI"/>
        <family val="3"/>
        <charset val="128"/>
      </rPr>
      <t>(例：いしかわ かずほ)</t>
    </r>
    <rPh sb="7" eb="8">
      <t>レイ</t>
    </rPh>
    <phoneticPr fontId="1"/>
  </si>
  <si>
    <r>
      <rPr>
        <sz val="10"/>
        <rFont val="Meiryo UI"/>
        <family val="3"/>
        <charset val="128"/>
      </rPr>
      <t>北國新聞社杯</t>
    </r>
    <r>
      <rPr>
        <sz val="12"/>
        <rFont val="Meiryo UI"/>
        <family val="3"/>
        <charset val="128"/>
      </rPr>
      <t xml:space="preserve">
成績</t>
    </r>
    <rPh sb="0" eb="2">
      <t>ホッコク</t>
    </rPh>
    <rPh sb="2" eb="5">
      <t>シンブンシャ</t>
    </rPh>
    <rPh sb="5" eb="6">
      <t>ハイ</t>
    </rPh>
    <rPh sb="7" eb="9">
      <t>セイセキ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</si>
  <si>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</si>
  <si>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</si>
  <si>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</si>
  <si>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</si>
  <si>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</si>
  <si>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</si>
  <si>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</si>
  <si>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</si>
  <si>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</si>
  <si>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</si>
  <si>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</si>
  <si>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成績1
入力有無</t>
    <rPh sb="0" eb="2">
      <t>セイセキ</t>
    </rPh>
    <rPh sb="4" eb="6">
      <t>ニュウリョク</t>
    </rPh>
    <rPh sb="6" eb="8">
      <t>ウム</t>
    </rPh>
    <phoneticPr fontId="1"/>
  </si>
  <si>
    <t>成績1
入力</t>
    <rPh sb="0" eb="2">
      <t>セイセキ</t>
    </rPh>
    <rPh sb="4" eb="6">
      <t>ニュウリョク</t>
    </rPh>
    <phoneticPr fontId="1"/>
  </si>
  <si>
    <t>学年2
入力有無</t>
    <rPh sb="0" eb="2">
      <t>ガクネン</t>
    </rPh>
    <rPh sb="4" eb="6">
      <t>ニュウリョク</t>
    </rPh>
    <rPh sb="6" eb="8">
      <t>ウム</t>
    </rPh>
    <phoneticPr fontId="1"/>
  </si>
  <si>
    <t>学年2
入力</t>
    <rPh sb="0" eb="2">
      <t>ガクネン</t>
    </rPh>
    <rPh sb="4" eb="6">
      <t>ニュウリョク</t>
    </rPh>
    <phoneticPr fontId="1"/>
  </si>
  <si>
    <t>登録番号2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</si>
  <si>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成績2
入力有無</t>
    <rPh sb="0" eb="2">
      <t>セイセキ</t>
    </rPh>
    <rPh sb="4" eb="6">
      <t>ニュウリョク</t>
    </rPh>
    <rPh sb="6" eb="8">
      <t>ウム</t>
    </rPh>
    <phoneticPr fontId="1"/>
  </si>
  <si>
    <t>成績2
入力</t>
    <rPh sb="0" eb="2">
      <t>セイセキ</t>
    </rPh>
    <rPh sb="4" eb="6">
      <t>ニュウリョク</t>
    </rPh>
    <phoneticPr fontId="1"/>
  </si>
  <si>
    <t>選手入力チェック</t>
    <rPh sb="0" eb="2">
      <t>センシュ</t>
    </rPh>
    <rPh sb="2" eb="4">
      <t>ニュウリョク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</si>
  <si>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</si>
  <si>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</si>
  <si>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</si>
  <si>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</t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</si>
  <si>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</si>
  <si>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</si>
  <si>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令和４年石川全小予選会</t>
    <phoneticPr fontId="1"/>
  </si>
  <si>
    <r>
      <rPr>
        <sz val="10"/>
        <rFont val="Meiryo UI"/>
        <family val="3"/>
        <charset val="128"/>
      </rPr>
      <t>ABC大会</t>
    </r>
    <r>
      <rPr>
        <sz val="12"/>
        <rFont val="Meiryo UI"/>
        <family val="3"/>
        <charset val="128"/>
      </rPr>
      <t xml:space="preserve">
成績</t>
    </r>
    <rPh sb="3" eb="5">
      <t>タイカイ</t>
    </rPh>
    <rPh sb="6" eb="8">
      <t>セイセキ</t>
    </rPh>
    <phoneticPr fontId="1"/>
  </si>
  <si>
    <t>ダブルス大会
成績</t>
  </si>
  <si>
    <t>ダブルス大会
成績</t>
    <phoneticPr fontId="1"/>
  </si>
  <si>
    <t>北國新聞社杯
成績</t>
    <phoneticPr fontId="1"/>
  </si>
  <si>
    <t>北國新聞社杯
成績</t>
    <phoneticPr fontId="1"/>
  </si>
  <si>
    <t>ABC大会
成績</t>
    <rPh sb="3" eb="5">
      <t>タイカイ</t>
    </rPh>
    <rPh sb="6" eb="8">
      <t>セイセキ</t>
    </rPh>
    <phoneticPr fontId="1"/>
  </si>
  <si>
    <t>Ver1.2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</si>
</sst>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sz val="24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12" fillId="7" borderId="15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/>
      <protection locked="0"/>
    </xf>
    <xf numFmtId="49" fontId="12" fillId="0" borderId="26" xfId="0" applyNumberFormat="1" applyFont="1" applyFill="1" applyBorder="1" applyAlignment="1" applyProtection="1">
      <alignment horizontal="center" vertical="center"/>
      <protection locked="0"/>
    </xf>
    <xf numFmtId="49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 wrapText="1"/>
    </xf>
    <xf numFmtId="0" fontId="12" fillId="7" borderId="28" xfId="0" applyFont="1" applyFill="1" applyBorder="1" applyAlignment="1" applyProtection="1">
      <alignment horizontal="center" vertical="center" wrapText="1"/>
    </xf>
    <xf numFmtId="0" fontId="12" fillId="7" borderId="29" xfId="0" applyFont="1" applyFill="1" applyBorder="1" applyAlignment="1" applyProtection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2" fillId="0" borderId="32" xfId="0" applyNumberFormat="1" applyFont="1" applyFill="1" applyBorder="1" applyAlignment="1" applyProtection="1">
      <alignment horizontal="center" vertical="center"/>
      <protection locked="0"/>
    </xf>
    <xf numFmtId="49" fontId="12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 wrapText="1"/>
    </xf>
    <xf numFmtId="49" fontId="12" fillId="0" borderId="31" xfId="0" applyNumberFormat="1" applyFont="1" applyFill="1" applyBorder="1" applyAlignment="1" applyProtection="1">
      <alignment horizontal="center" vertical="center"/>
      <protection locked="0"/>
    </xf>
    <xf numFmtId="49" fontId="12" fillId="0" borderId="33" xfId="0" applyNumberFormat="1" applyFont="1" applyFill="1" applyBorder="1" applyAlignment="1" applyProtection="1">
      <alignment horizontal="center" vertical="center"/>
      <protection locked="0"/>
    </xf>
    <xf numFmtId="49" fontId="12" fillId="0" borderId="35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7" borderId="12" xfId="0" applyFont="1" applyFill="1" applyBorder="1" applyAlignment="1" applyProtection="1">
      <alignment horizontal="center" vertical="center"/>
    </xf>
    <xf numFmtId="0" fontId="12" fillId="7" borderId="15" xfId="0" applyFont="1" applyFill="1" applyBorder="1" applyAlignment="1" applyProtection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0" fontId="12" fillId="14" borderId="1" xfId="0" applyFont="1" applyFill="1" applyBorder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21" fillId="0" borderId="23" xfId="0" applyFont="1" applyBorder="1" applyAlignment="1" applyProtection="1">
      <alignment horizontal="left" vertical="center"/>
    </xf>
    <xf numFmtId="0" fontId="12" fillId="7" borderId="36" xfId="0" applyFont="1" applyFill="1" applyBorder="1" applyAlignment="1" applyProtection="1">
      <alignment vertical="center"/>
      <protection hidden="1"/>
    </xf>
    <xf numFmtId="0" fontId="12" fillId="7" borderId="37" xfId="0" applyFont="1" applyFill="1" applyBorder="1" applyAlignment="1" applyProtection="1">
      <alignment vertical="center"/>
      <protection hidden="1"/>
    </xf>
    <xf numFmtId="0" fontId="15" fillId="10" borderId="16" xfId="0" applyFont="1" applyFill="1" applyBorder="1" applyAlignment="1" applyProtection="1">
      <alignment vertical="center" shrinkToFit="1"/>
      <protection hidden="1"/>
    </xf>
    <xf numFmtId="0" fontId="15" fillId="10" borderId="7" xfId="0" applyFont="1" applyFill="1" applyBorder="1" applyAlignment="1" applyProtection="1">
      <alignment vertical="center" shrinkToFit="1"/>
      <protection hidden="1"/>
    </xf>
    <xf numFmtId="0" fontId="15" fillId="10" borderId="17" xfId="0" applyFont="1" applyFill="1" applyBorder="1" applyAlignment="1" applyProtection="1">
      <alignment vertical="center" shrinkToFit="1"/>
      <protection hidden="1"/>
    </xf>
    <xf numFmtId="0" fontId="15" fillId="10" borderId="9" xfId="0" applyFont="1" applyFill="1" applyBorder="1" applyAlignment="1" applyProtection="1">
      <alignment vertical="center" shrinkToFit="1"/>
      <protection hidden="1"/>
    </xf>
  </cellXfs>
  <cellStyles count="1">
    <cellStyle name="標準" xfId="0" builtinId="0"/>
  </cellStyles>
  <dxfs count="21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7</xdr:row>
      <xdr:rowOff>38101</xdr:rowOff>
    </xdr:from>
    <xdr:to>
      <xdr:col>12</xdr:col>
      <xdr:colOff>190500</xdr:colOff>
      <xdr:row>12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81849" y="2171701"/>
          <a:ext cx="478155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47"/>
  <sheetViews>
    <sheetView showGridLines="0" topLeftCell="A31" workbookViewId="0">
      <selection activeCell="C49" sqref="C49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4" t="s">
        <v>13</v>
      </c>
    </row>
    <row r="3" spans="2:2" x14ac:dyDescent="0.15">
      <c r="B3" s="4" t="s">
        <v>14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15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41</v>
      </c>
      <c r="C24" s="1" t="s">
        <v>11</v>
      </c>
    </row>
    <row r="25" spans="2:3" x14ac:dyDescent="0.15">
      <c r="B25" s="4" t="s">
        <v>42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73</v>
      </c>
    </row>
    <row r="29" spans="2:3" x14ac:dyDescent="0.15">
      <c r="B29" s="4" t="s">
        <v>43</v>
      </c>
    </row>
    <row r="30" spans="2:3" x14ac:dyDescent="0.15">
      <c r="B30" s="4" t="s">
        <v>74</v>
      </c>
    </row>
    <row r="31" spans="2:3" x14ac:dyDescent="0.15">
      <c r="B31" s="4" t="s">
        <v>44</v>
      </c>
    </row>
    <row r="32" spans="2:3" x14ac:dyDescent="0.15">
      <c r="B32" s="4" t="s">
        <v>75</v>
      </c>
    </row>
    <row r="33" spans="2:2" x14ac:dyDescent="0.15">
      <c r="B33" s="4" t="s">
        <v>76</v>
      </c>
    </row>
    <row r="34" spans="2:2" x14ac:dyDescent="0.15">
      <c r="B34" s="4" t="s">
        <v>67</v>
      </c>
    </row>
    <row r="35" spans="2:2" x14ac:dyDescent="0.15">
      <c r="B35" s="4" t="s">
        <v>68</v>
      </c>
    </row>
    <row r="37" spans="2:2" x14ac:dyDescent="0.15">
      <c r="B37" s="4" t="s">
        <v>49</v>
      </c>
    </row>
    <row r="38" spans="2:2" x14ac:dyDescent="0.15">
      <c r="B38" s="4" t="s">
        <v>50</v>
      </c>
    </row>
    <row r="39" spans="2:2" x14ac:dyDescent="0.15">
      <c r="B39" s="4" t="s">
        <v>51</v>
      </c>
    </row>
    <row r="40" spans="2:2" x14ac:dyDescent="0.15">
      <c r="B40" s="4" t="s">
        <v>52</v>
      </c>
    </row>
    <row r="41" spans="2:2" x14ac:dyDescent="0.15">
      <c r="B41" s="4" t="s">
        <v>53</v>
      </c>
    </row>
    <row r="42" spans="2:2" x14ac:dyDescent="0.15">
      <c r="B42" s="4" t="s">
        <v>54</v>
      </c>
    </row>
    <row r="44" spans="2:2" x14ac:dyDescent="0.15">
      <c r="B44" s="4" t="s">
        <v>55</v>
      </c>
    </row>
    <row r="45" spans="2:2" x14ac:dyDescent="0.15">
      <c r="B45" s="4" t="s">
        <v>56</v>
      </c>
    </row>
    <row r="46" spans="2:2" x14ac:dyDescent="0.15">
      <c r="B46" s="4" t="s">
        <v>57</v>
      </c>
    </row>
    <row r="47" spans="2:2" x14ac:dyDescent="0.15">
      <c r="B47" s="4" t="s">
        <v>58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5"/>
  <sheetViews>
    <sheetView showGridLines="0" showRowColHeaders="0" showZeros="0" tabSelected="1" zoomScale="90" zoomScaleNormal="90" workbookViewId="0">
      <selection activeCell="C3" sqref="C3:E3"/>
    </sheetView>
  </sheetViews>
  <sheetFormatPr defaultRowHeight="24" x14ac:dyDescent="0.15"/>
  <cols>
    <col min="1" max="1" width="9" style="45"/>
    <col min="2" max="2" width="20.625" style="43" customWidth="1"/>
    <col min="3" max="5" width="20.625" style="44" customWidth="1"/>
    <col min="6" max="16384" width="9" style="45"/>
  </cols>
  <sheetData>
    <row r="1" spans="1:5" x14ac:dyDescent="0.15">
      <c r="A1" s="42" t="s">
        <v>98</v>
      </c>
    </row>
    <row r="2" spans="1:5" x14ac:dyDescent="0.15">
      <c r="B2" s="46" t="s">
        <v>2</v>
      </c>
      <c r="C2" s="103" t="s">
        <v>91</v>
      </c>
      <c r="D2" s="103"/>
      <c r="E2" s="103"/>
    </row>
    <row r="3" spans="1:5" x14ac:dyDescent="0.15">
      <c r="B3" s="46" t="s">
        <v>0</v>
      </c>
      <c r="C3" s="104"/>
      <c r="D3" s="104"/>
      <c r="E3" s="104"/>
    </row>
    <row r="4" spans="1:5" x14ac:dyDescent="0.15">
      <c r="B4" s="46" t="s">
        <v>1</v>
      </c>
      <c r="C4" s="104"/>
      <c r="D4" s="104"/>
      <c r="E4" s="104"/>
    </row>
    <row r="6" spans="1:5" x14ac:dyDescent="0.15">
      <c r="B6" s="102" t="s">
        <v>90</v>
      </c>
      <c r="C6" s="102"/>
      <c r="D6" s="102"/>
      <c r="E6" s="102"/>
    </row>
    <row r="7" spans="1:5" x14ac:dyDescent="0.15">
      <c r="B7" s="47" t="s">
        <v>18</v>
      </c>
      <c r="C7" s="47" t="s">
        <v>85</v>
      </c>
      <c r="D7" s="47" t="s">
        <v>88</v>
      </c>
      <c r="E7" s="48" t="s">
        <v>89</v>
      </c>
    </row>
    <row r="8" spans="1:5" x14ac:dyDescent="0.15">
      <c r="B8" s="49" t="s">
        <v>19</v>
      </c>
      <c r="C8" s="53">
        <f>COUNTIFS(申込書!$C$4:$C$23,"４男",申込書!$K$4:$K$23,"OK")</f>
        <v>0</v>
      </c>
      <c r="D8" s="53">
        <f>COUNTIFS(申込書!$C$27:$C$46,"４男",申込書!$U$27:$U$46,"OK")</f>
        <v>0</v>
      </c>
      <c r="E8" s="55">
        <f>COUNTIFS(申込書!$C$4:$C$23,"４男",申込書!$U$4:$U$23,"NG")+COUNTIFS(申込書!$C$27:$C$46,"４男",申込書!$U$27:$U$46,"NG")</f>
        <v>0</v>
      </c>
    </row>
    <row r="9" spans="1:5" x14ac:dyDescent="0.15">
      <c r="B9" s="49" t="s">
        <v>17</v>
      </c>
      <c r="C9" s="53">
        <f>COUNTIFS(申込書!$C$4:$C$23,"５男",申込書!$K$4:$K$23,"OK")</f>
        <v>0</v>
      </c>
      <c r="D9" s="53">
        <f>COUNTIFS(申込書!$C$27:$C$46,"５男",申込書!$U$27:$U$46,"OK")</f>
        <v>0</v>
      </c>
      <c r="E9" s="55">
        <f>COUNTIFS(申込書!$C$4:$C$23,"５男",申込書!$U$4:$U$23,"NG")+COUNTIFS(申込書!$C$27:$C$46,"５男",申込書!$U$27:$U$46,"NG")</f>
        <v>0</v>
      </c>
    </row>
    <row r="10" spans="1:5" x14ac:dyDescent="0.15">
      <c r="B10" s="49" t="s">
        <v>20</v>
      </c>
      <c r="C10" s="53">
        <f>COUNTIFS(申込書!$C$4:$C$23,"６男",申込書!$K$4:$K$23,"OK")</f>
        <v>0</v>
      </c>
      <c r="D10" s="53">
        <f>COUNTIFS(申込書!$C$27:$C$46,"６男",申込書!$U$27:$U$46,"OK")</f>
        <v>0</v>
      </c>
      <c r="E10" s="55">
        <f>COUNTIFS(申込書!$C$4:$C$23,"６男",申込書!$U$4:$U$23,"NG")+COUNTIFS(申込書!$C$27:$C$46,"６男",申込書!$U$27:$U$46,"NG")</f>
        <v>0</v>
      </c>
    </row>
    <row r="11" spans="1:5" x14ac:dyDescent="0.15">
      <c r="B11" s="50" t="s">
        <v>21</v>
      </c>
      <c r="C11" s="54">
        <f>COUNTIFS(申込書!$C$4:$C$23,"４女",申込書!$K$4:$K$23,"OK")</f>
        <v>0</v>
      </c>
      <c r="D11" s="54">
        <f>COUNTIFS(申込書!$C$27:$C$46,"４女",申込書!$U$27:$U$46,"OK")</f>
        <v>0</v>
      </c>
      <c r="E11" s="55">
        <f>COUNTIFS(申込書!$C$4:$C$23,"４女",申込書!$U$4:$U$23,"NG")+COUNTIFS(申込書!$C$27:$C$46,"４女",申込書!$U$27:$U$46,"NG")</f>
        <v>0</v>
      </c>
    </row>
    <row r="12" spans="1:5" x14ac:dyDescent="0.15">
      <c r="B12" s="50" t="s">
        <v>22</v>
      </c>
      <c r="C12" s="54">
        <f>COUNTIFS(申込書!$C$4:$C$23,"５女",申込書!$K$4:$K$23,"OK")</f>
        <v>0</v>
      </c>
      <c r="D12" s="54">
        <f>COUNTIFS(申込書!$C$27:$C$46,"５女",申込書!$U$27:$U$46,"OK")</f>
        <v>0</v>
      </c>
      <c r="E12" s="55">
        <f>COUNTIFS(申込書!$C$4:$C$23,"５女",申込書!$U$4:$U$23,"NG")+COUNTIFS(申込書!$C$27:$C$46,"５女",申込書!$U$27:$U$46,"NG")</f>
        <v>0</v>
      </c>
    </row>
    <row r="13" spans="1:5" x14ac:dyDescent="0.15">
      <c r="B13" s="50" t="s">
        <v>23</v>
      </c>
      <c r="C13" s="54">
        <f>COUNTIFS(申込書!$C$4:$C$23,"６女",申込書!$K$4:$K$23,"OK")</f>
        <v>0</v>
      </c>
      <c r="D13" s="54">
        <f>COUNTIFS(申込書!$C$27:$C$46,"６女",申込書!$U$27:$U$46,"OK")</f>
        <v>0</v>
      </c>
      <c r="E13" s="55">
        <f>COUNTIFS(申込書!$C$4:$C$23,"６女",申込書!$U$4:$U$23,"NG")+COUNTIFS(申込書!$C$27:$C$46,"６女",申込書!$U$27:$U$46,"NG")</f>
        <v>0</v>
      </c>
    </row>
    <row r="14" spans="1:5" x14ac:dyDescent="0.15">
      <c r="B14" s="51" t="s">
        <v>67</v>
      </c>
      <c r="C14" s="55">
        <f>COUNTIFS(申込書!$C$4:$C$23,"",申込書!$K$4:$K$23,"NG")</f>
        <v>0</v>
      </c>
      <c r="D14" s="55">
        <f>COUNTIFS(申込書!$C$27:$C$46,"",申込書!$U$27:$U$46,"NG")</f>
        <v>0</v>
      </c>
      <c r="E14" s="55">
        <f>C14+D14</f>
        <v>0</v>
      </c>
    </row>
    <row r="15" spans="1:5" x14ac:dyDescent="0.15">
      <c r="B15" s="52" t="s">
        <v>47</v>
      </c>
      <c r="C15" s="7">
        <f>SUM(C8:C13)</f>
        <v>0</v>
      </c>
      <c r="D15" s="7">
        <f>SUM(D8:D13)</f>
        <v>0</v>
      </c>
      <c r="E15" s="56">
        <f>SUM(E8:E14)</f>
        <v>0</v>
      </c>
    </row>
  </sheetData>
  <sheetProtection algorithmName="SHA-512" hashValue="xky7wo5uRinjvMCBcuuBakrX0Mw8mwV/jqTtxUyi601I65JDixe+/ZWI4uFS8H6UAlquip0e7a+yt0oZN8wESw==" saltValue="YvTzAQQYmduv1BkXrZqqmg==" spinCount="100000" sheet="1" objects="1" scenarios="1"/>
  <mergeCells count="4">
    <mergeCell ref="B6:E6"/>
    <mergeCell ref="C2:E2"/>
    <mergeCell ref="C3:E3"/>
    <mergeCell ref="C4:E4"/>
  </mergeCells>
  <phoneticPr fontId="1"/>
  <conditionalFormatting sqref="C3:C4">
    <cfRule type="expression" dxfId="20" priority="17">
      <formula>$C3=""</formula>
    </cfRule>
  </conditionalFormatting>
  <conditionalFormatting sqref="D3:D4">
    <cfRule type="expression" dxfId="19" priority="1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5" tint="0.39997558519241921"/>
  </sheetPr>
  <dimension ref="B1:BB49"/>
  <sheetViews>
    <sheetView showGridLines="0" showRowColHeaders="0" zoomScale="90" zoomScaleNormal="90" workbookViewId="0">
      <selection activeCell="B2" sqref="B2:D2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4" bestFit="1" customWidth="1"/>
    <col min="8" max="10" width="12.5" style="14" customWidth="1"/>
    <col min="11" max="12" width="16.625" style="8" customWidth="1"/>
    <col min="13" max="13" width="7.25" style="8" customWidth="1"/>
    <col min="14" max="14" width="14.625" style="14" customWidth="1"/>
    <col min="15" max="17" width="12.5" style="14" customWidth="1"/>
    <col min="18" max="18" width="1.875" style="8" customWidth="1"/>
    <col min="19" max="20" width="32.625" style="32" customWidth="1"/>
    <col min="21" max="21" width="14.25" style="27" customWidth="1"/>
    <col min="22" max="24" width="2.5" style="32" hidden="1" customWidth="1"/>
    <col min="25" max="30" width="7.875" style="31" hidden="1" customWidth="1"/>
    <col min="31" max="31" width="7.875" style="30" hidden="1" customWidth="1"/>
    <col min="32" max="48" width="7.875" style="31" hidden="1" customWidth="1"/>
    <col min="49" max="49" width="7.875" style="30" hidden="1" customWidth="1"/>
    <col min="50" max="50" width="7.875" style="31" hidden="1" customWidth="1"/>
    <col min="51" max="51" width="7.875" style="32" hidden="1" customWidth="1"/>
    <col min="52" max="52" width="9" style="32" hidden="1" customWidth="1"/>
    <col min="53" max="54" width="9" style="32"/>
    <col min="55" max="16384" width="9" style="8"/>
  </cols>
  <sheetData>
    <row r="1" spans="2:54" x14ac:dyDescent="0.15">
      <c r="E1" s="9"/>
      <c r="F1" s="9"/>
      <c r="G1" s="10"/>
      <c r="H1" s="10"/>
      <c r="I1" s="10"/>
      <c r="J1" s="10"/>
      <c r="L1" s="9"/>
      <c r="M1" s="9"/>
      <c r="N1" s="10"/>
      <c r="O1" s="10"/>
      <c r="P1" s="10"/>
      <c r="Q1" s="10"/>
      <c r="R1" s="9"/>
      <c r="S1" s="29"/>
      <c r="T1" s="29"/>
      <c r="U1" s="26"/>
      <c r="V1" s="29"/>
      <c r="W1" s="29"/>
      <c r="X1" s="29"/>
      <c r="Y1" s="29"/>
      <c r="Z1" s="29"/>
      <c r="AA1" s="29"/>
      <c r="AB1" s="29"/>
      <c r="AC1" s="29"/>
      <c r="AD1" s="29"/>
      <c r="AG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2:54" s="57" customFormat="1" ht="39" customHeight="1" thickBot="1" x14ac:dyDescent="0.2">
      <c r="B2" s="105" t="s">
        <v>87</v>
      </c>
      <c r="C2" s="105"/>
      <c r="D2" s="105"/>
      <c r="G2" s="58"/>
      <c r="H2" s="58"/>
      <c r="I2" s="58"/>
      <c r="N2" s="58"/>
      <c r="O2" s="58"/>
      <c r="P2" s="58"/>
      <c r="Q2" s="58"/>
      <c r="S2" s="59"/>
      <c r="T2" s="59"/>
      <c r="U2" s="60"/>
      <c r="V2" s="61"/>
      <c r="W2" s="61"/>
      <c r="X2" s="61"/>
      <c r="Y2" s="61"/>
      <c r="Z2" s="61"/>
      <c r="AA2" s="61"/>
      <c r="AB2" s="61"/>
      <c r="AC2" s="61"/>
      <c r="AD2" s="61"/>
      <c r="AE2" s="62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2"/>
      <c r="AX2" s="61"/>
      <c r="AY2" s="59"/>
      <c r="AZ2" s="59"/>
      <c r="BA2" s="59"/>
      <c r="BB2" s="59"/>
    </row>
    <row r="3" spans="2:54" ht="36.75" customHeight="1" thickBot="1" x14ac:dyDescent="0.2">
      <c r="B3" s="18"/>
      <c r="C3" s="98" t="s">
        <v>48</v>
      </c>
      <c r="D3" s="19" t="s">
        <v>59</v>
      </c>
      <c r="E3" s="19" t="s">
        <v>63</v>
      </c>
      <c r="F3" s="100" t="s">
        <v>3</v>
      </c>
      <c r="G3" s="86" t="s">
        <v>24</v>
      </c>
      <c r="H3" s="87" t="s">
        <v>65</v>
      </c>
      <c r="I3" s="20" t="s">
        <v>92</v>
      </c>
      <c r="J3" s="11"/>
      <c r="K3" s="106" t="s">
        <v>84</v>
      </c>
      <c r="L3" s="107"/>
      <c r="M3" s="12"/>
      <c r="N3" s="11"/>
      <c r="O3" s="11"/>
      <c r="P3" s="11"/>
      <c r="Q3" s="11"/>
      <c r="S3" s="11"/>
      <c r="T3" s="28"/>
      <c r="U3" s="28"/>
      <c r="V3" s="33"/>
      <c r="W3" s="35"/>
      <c r="X3" s="33"/>
      <c r="Y3" s="6" t="s">
        <v>34</v>
      </c>
      <c r="Z3" s="6" t="s">
        <v>66</v>
      </c>
      <c r="AA3" s="36" t="s">
        <v>69</v>
      </c>
      <c r="AB3" s="36" t="s">
        <v>72</v>
      </c>
      <c r="AC3" s="6" t="s">
        <v>36</v>
      </c>
      <c r="AD3" s="6" t="s">
        <v>35</v>
      </c>
      <c r="AE3" s="6" t="s">
        <v>37</v>
      </c>
      <c r="AF3" s="6" t="s">
        <v>29</v>
      </c>
      <c r="AG3" s="6" t="s">
        <v>27</v>
      </c>
      <c r="AH3" s="6" t="s">
        <v>25</v>
      </c>
      <c r="AI3" s="6" t="s">
        <v>70</v>
      </c>
      <c r="AJ3" s="6" t="s">
        <v>28</v>
      </c>
      <c r="AK3" s="6" t="s">
        <v>71</v>
      </c>
      <c r="AL3" s="6" t="s">
        <v>26</v>
      </c>
      <c r="AM3" s="6" t="s">
        <v>77</v>
      </c>
      <c r="AN3" s="6" t="s">
        <v>78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2:54" ht="25.5" customHeight="1" x14ac:dyDescent="0.15">
      <c r="B4" s="21">
        <v>1</v>
      </c>
      <c r="C4" s="65"/>
      <c r="D4" s="66"/>
      <c r="E4" s="66"/>
      <c r="F4" s="67"/>
      <c r="G4" s="88"/>
      <c r="H4" s="92"/>
      <c r="I4" s="68"/>
      <c r="J4" s="15"/>
      <c r="K4" s="108" t="str">
        <f>IF(Y4&lt;&gt;"",IF(AA4&lt;&gt;"",AA4,IF(AD4&lt;&gt;"",AD4,IF(AG4&lt;&gt;"",AG4,IF(AJ4&lt;&gt;"",AJ4,IF(AL4&lt;&gt;"",AL4,IF(AN4&lt;&gt;"",AN4,"OK")))))),"")</f>
        <v/>
      </c>
      <c r="L4" s="109"/>
      <c r="M4" s="16"/>
      <c r="N4" s="17"/>
      <c r="O4" s="17"/>
      <c r="P4" s="17"/>
      <c r="Q4" s="17"/>
      <c r="S4" s="17"/>
      <c r="T4" s="13"/>
      <c r="U4" s="13" t="str">
        <f>IF(S4="","",IF(S4="OK","OK","NG"))</f>
        <v/>
      </c>
      <c r="V4" s="33"/>
      <c r="W4" s="35" t="str">
        <f>S4&amp;T4</f>
        <v/>
      </c>
      <c r="X4" s="33"/>
      <c r="Y4" s="38" t="str">
        <f>TRIM(C4&amp;D4&amp;E4&amp;F4&amp;G4&amp;H4&amp;J4)</f>
        <v/>
      </c>
      <c r="Z4" s="39" t="str">
        <f>IF(TRIM(C4)&lt;&gt;"","Y","")</f>
        <v/>
      </c>
      <c r="AA4" s="39" t="str">
        <f t="shared" ref="AA4:AA23" si="0">IF(AND($Y4&lt;&gt;"",$Z4&lt;&gt;"Y"),ERR種目未選択,"")</f>
        <v/>
      </c>
      <c r="AB4" s="40" t="str">
        <f>IF(AND($Z4="Y",$AA4=""),VALUE(ASC(LEFT(C4,1))),"")</f>
        <v/>
      </c>
      <c r="AC4" s="40" t="str">
        <f>IF(TRIM(D4)&lt;&gt;"","Y","")</f>
        <v/>
      </c>
      <c r="AD4" s="40" t="str">
        <f t="shared" ref="AD4:AD15" si="1">IF($Y4="","",IF(AC4="",ERR選手未入力,IF(AE4=0,ERR選手区切,"")))</f>
        <v/>
      </c>
      <c r="AE4" s="40" t="str">
        <f t="array" ref="AE4">IF(AC4="Y",MAX(IFERROR(FIND(区切文字,TRIM(D4)),0)),"")</f>
        <v/>
      </c>
      <c r="AF4" s="40" t="str">
        <f>IF(TRIM(E4)&lt;&gt;"","Y","")</f>
        <v/>
      </c>
      <c r="AG4" s="40" t="str">
        <f t="shared" ref="AG4:AG15" si="2">IF($Y4="","",IF(AF4="",ERRふりがな未入力,IF(AH4=0,ERRふりがな区切,"")))</f>
        <v/>
      </c>
      <c r="AH4" s="40" t="str">
        <f t="array" ref="AH4">IF(AF4="Y",MAX(IFERROR(FIND(区切文字,TRIM(E4)),0)),"")</f>
        <v/>
      </c>
      <c r="AI4" s="40" t="str">
        <f>IF(TRIM(F4)&lt;&gt;"","Y","")</f>
        <v/>
      </c>
      <c r="AJ4" s="40" t="str">
        <f t="shared" ref="AJ4:AJ15" si="3">IF($Y4="","",IF(OR(F4&gt;AB4,AI4=""),ERR学年,""))</f>
        <v/>
      </c>
      <c r="AK4" s="40" t="str">
        <f>IF(TRIM(G4)&lt;&gt;"","Y","")</f>
        <v/>
      </c>
      <c r="AL4" s="40" t="str">
        <f t="shared" ref="AL4:AL15" si="4">IF($Y4="","",IF(LEN(TRIM(G4))&lt;&gt;10,ERR登録番号,""))</f>
        <v/>
      </c>
      <c r="AM4" s="40" t="str">
        <f>IF(TRIM(H4)&amp;TRIM(I4)&lt;&gt;"","Y","")</f>
        <v/>
      </c>
      <c r="AN4" s="40" t="str">
        <f t="shared" ref="AN4:AN15" si="5">IF($Y4="","",IF(AM4="",ERR大会成績未選択,""))</f>
        <v/>
      </c>
      <c r="AO4" s="33"/>
      <c r="AP4" s="33"/>
      <c r="AQ4" s="33"/>
      <c r="AR4" s="33"/>
      <c r="AS4" s="41"/>
      <c r="AT4" s="33"/>
      <c r="AU4" s="33"/>
      <c r="AV4" s="33"/>
      <c r="AW4" s="33"/>
      <c r="AX4" s="33"/>
    </row>
    <row r="5" spans="2:54" ht="25.5" customHeight="1" x14ac:dyDescent="0.15">
      <c r="B5" s="22">
        <v>2</v>
      </c>
      <c r="C5" s="69"/>
      <c r="D5" s="70"/>
      <c r="E5" s="70"/>
      <c r="F5" s="71"/>
      <c r="G5" s="89"/>
      <c r="H5" s="93"/>
      <c r="I5" s="72"/>
      <c r="J5" s="15"/>
      <c r="K5" s="108" t="str">
        <f t="shared" ref="K5:K23" si="6">IF(Y5&lt;&gt;"",IF(AA5&lt;&gt;"",AA5,IF(AD5&lt;&gt;"",AD5,IF(AG5&lt;&gt;"",AG5,IF(AJ5&lt;&gt;"",AJ5,IF(AL5&lt;&gt;"",AL5,IF(AN5&lt;&gt;"",AN5,"OK")))))),"")</f>
        <v/>
      </c>
      <c r="L5" s="109"/>
      <c r="M5" s="16"/>
      <c r="N5" s="17"/>
      <c r="O5" s="17"/>
      <c r="P5" s="17"/>
      <c r="Q5" s="17"/>
      <c r="S5" s="17"/>
      <c r="T5" s="13"/>
      <c r="U5" s="13" t="str">
        <f t="shared" ref="U5:U15" si="7">IF(S5="","",IF(S5="OK","OK","NG"))</f>
        <v/>
      </c>
      <c r="V5" s="33"/>
      <c r="W5" s="35" t="str">
        <f t="shared" ref="W5:W15" si="8">S5&amp;T5</f>
        <v/>
      </c>
      <c r="X5" s="33"/>
      <c r="Y5" s="38" t="str">
        <f t="shared" ref="Y5:Y15" si="9">TRIM(C5&amp;D5&amp;E5&amp;F5&amp;G5&amp;H5&amp;J5)</f>
        <v/>
      </c>
      <c r="Z5" s="39" t="str">
        <f t="shared" ref="Z5:Z15" si="10">IF(TRIM(C5)&lt;&gt;"","Y","")</f>
        <v/>
      </c>
      <c r="AA5" s="39" t="str">
        <f t="shared" si="0"/>
        <v/>
      </c>
      <c r="AB5" s="40" t="str">
        <f t="shared" ref="AB5:AB15" si="11">IF(AND($Z5="Y",$AA5=""),VALUE(ASC(LEFT(C5,1))),"")</f>
        <v/>
      </c>
      <c r="AC5" s="40" t="str">
        <f t="shared" ref="AC5:AC15" si="12">IF(TRIM(D5)&lt;&gt;"","Y","")</f>
        <v/>
      </c>
      <c r="AD5" s="40" t="str">
        <f t="shared" si="1"/>
        <v/>
      </c>
      <c r="AE5" s="40" t="str">
        <f t="array" ref="AE5">IF(AC5="Y",MAX(IFERROR(FIND(区切文字,TRIM(D5)),0)),"")</f>
        <v/>
      </c>
      <c r="AF5" s="40" t="str">
        <f t="shared" ref="AF5:AF15" si="13">IF(TRIM(E5)&lt;&gt;"","Y","")</f>
        <v/>
      </c>
      <c r="AG5" s="40" t="str">
        <f t="shared" si="2"/>
        <v/>
      </c>
      <c r="AH5" s="40" t="str">
        <f t="array" ref="AH5">IF(AF5="Y",MAX(IFERROR(FIND(区切文字,TRIM(E5)),0)),"")</f>
        <v/>
      </c>
      <c r="AI5" s="40" t="str">
        <f t="shared" ref="AI5:AI15" si="14">IF(TRIM(F5)&lt;&gt;"","Y","")</f>
        <v/>
      </c>
      <c r="AJ5" s="40" t="str">
        <f t="shared" si="3"/>
        <v/>
      </c>
      <c r="AK5" s="40" t="str">
        <f t="shared" ref="AK5:AK15" si="15">IF(TRIM(G5)&lt;&gt;"","Y","")</f>
        <v/>
      </c>
      <c r="AL5" s="40" t="str">
        <f t="shared" si="4"/>
        <v/>
      </c>
      <c r="AM5" s="40" t="str">
        <f t="shared" ref="AM5:AM15" si="16">IF(TRIM(H5)&amp;TRIM(I5)&lt;&gt;"","Y","")</f>
        <v/>
      </c>
      <c r="AN5" s="40" t="str">
        <f t="shared" si="5"/>
        <v/>
      </c>
      <c r="AO5" s="33"/>
      <c r="AP5" s="33"/>
      <c r="AQ5" s="33"/>
      <c r="AR5" s="33"/>
      <c r="AS5" s="41"/>
      <c r="AT5" s="33"/>
      <c r="AU5" s="33"/>
      <c r="AV5" s="33"/>
      <c r="AW5" s="33"/>
      <c r="AX5" s="33"/>
    </row>
    <row r="6" spans="2:54" ht="25.5" customHeight="1" x14ac:dyDescent="0.15">
      <c r="B6" s="22">
        <v>3</v>
      </c>
      <c r="C6" s="69"/>
      <c r="D6" s="70"/>
      <c r="E6" s="70"/>
      <c r="F6" s="71"/>
      <c r="G6" s="89"/>
      <c r="H6" s="93"/>
      <c r="I6" s="72"/>
      <c r="J6" s="15"/>
      <c r="K6" s="108" t="str">
        <f t="shared" si="6"/>
        <v/>
      </c>
      <c r="L6" s="109"/>
      <c r="M6" s="16"/>
      <c r="N6" s="17"/>
      <c r="O6" s="17"/>
      <c r="P6" s="17"/>
      <c r="Q6" s="17"/>
      <c r="S6" s="17"/>
      <c r="T6" s="13"/>
      <c r="U6" s="13" t="str">
        <f t="shared" si="7"/>
        <v/>
      </c>
      <c r="V6" s="33"/>
      <c r="W6" s="35" t="str">
        <f t="shared" si="8"/>
        <v/>
      </c>
      <c r="X6" s="33"/>
      <c r="Y6" s="38" t="str">
        <f t="shared" si="9"/>
        <v/>
      </c>
      <c r="Z6" s="39" t="str">
        <f t="shared" si="10"/>
        <v/>
      </c>
      <c r="AA6" s="39" t="str">
        <f t="shared" si="0"/>
        <v/>
      </c>
      <c r="AB6" s="40" t="str">
        <f t="shared" si="11"/>
        <v/>
      </c>
      <c r="AC6" s="40" t="str">
        <f t="shared" si="12"/>
        <v/>
      </c>
      <c r="AD6" s="40" t="str">
        <f t="shared" si="1"/>
        <v/>
      </c>
      <c r="AE6" s="40" t="str">
        <f t="array" ref="AE6">IF(AC6="Y",MAX(IFERROR(FIND(区切文字,TRIM(D6)),0)),"")</f>
        <v/>
      </c>
      <c r="AF6" s="40" t="str">
        <f t="shared" si="13"/>
        <v/>
      </c>
      <c r="AG6" s="40" t="str">
        <f t="shared" si="2"/>
        <v/>
      </c>
      <c r="AH6" s="40" t="str">
        <f t="array" ref="AH6">IF(AF6="Y",MAX(IFERROR(FIND(区切文字,TRIM(E6)),0)),"")</f>
        <v/>
      </c>
      <c r="AI6" s="40" t="str">
        <f t="shared" si="14"/>
        <v/>
      </c>
      <c r="AJ6" s="40" t="str">
        <f t="shared" si="3"/>
        <v/>
      </c>
      <c r="AK6" s="40" t="str">
        <f t="shared" si="15"/>
        <v/>
      </c>
      <c r="AL6" s="40" t="str">
        <f t="shared" si="4"/>
        <v/>
      </c>
      <c r="AM6" s="40" t="str">
        <f t="shared" si="16"/>
        <v/>
      </c>
      <c r="AN6" s="40" t="str">
        <f t="shared" si="5"/>
        <v/>
      </c>
      <c r="AO6" s="33"/>
      <c r="AP6" s="33"/>
      <c r="AQ6" s="33"/>
      <c r="AR6" s="33"/>
      <c r="AS6" s="41"/>
      <c r="AT6" s="33"/>
      <c r="AU6" s="33"/>
      <c r="AV6" s="33"/>
      <c r="AW6" s="33"/>
      <c r="AX6" s="33"/>
    </row>
    <row r="7" spans="2:54" ht="25.5" customHeight="1" x14ac:dyDescent="0.15">
      <c r="B7" s="22">
        <v>4</v>
      </c>
      <c r="C7" s="69"/>
      <c r="D7" s="70"/>
      <c r="E7" s="70"/>
      <c r="F7" s="71"/>
      <c r="G7" s="89"/>
      <c r="H7" s="93"/>
      <c r="I7" s="72"/>
      <c r="J7" s="15"/>
      <c r="K7" s="108" t="str">
        <f t="shared" si="6"/>
        <v/>
      </c>
      <c r="L7" s="109"/>
      <c r="M7" s="16"/>
      <c r="N7" s="17"/>
      <c r="O7" s="17"/>
      <c r="P7" s="17"/>
      <c r="Q7" s="17"/>
      <c r="S7" s="17"/>
      <c r="T7" s="13"/>
      <c r="U7" s="13" t="str">
        <f t="shared" si="7"/>
        <v/>
      </c>
      <c r="V7" s="33"/>
      <c r="W7" s="35" t="str">
        <f t="shared" si="8"/>
        <v/>
      </c>
      <c r="X7" s="33"/>
      <c r="Y7" s="38" t="str">
        <f t="shared" si="9"/>
        <v/>
      </c>
      <c r="Z7" s="39" t="str">
        <f t="shared" si="10"/>
        <v/>
      </c>
      <c r="AA7" s="39" t="str">
        <f t="shared" si="0"/>
        <v/>
      </c>
      <c r="AB7" s="40" t="str">
        <f t="shared" si="11"/>
        <v/>
      </c>
      <c r="AC7" s="40" t="str">
        <f t="shared" si="12"/>
        <v/>
      </c>
      <c r="AD7" s="40" t="str">
        <f t="shared" si="1"/>
        <v/>
      </c>
      <c r="AE7" s="40" t="str">
        <f t="array" ref="AE7">IF(AC7="Y",MAX(IFERROR(FIND(区切文字,TRIM(D7)),0)),"")</f>
        <v/>
      </c>
      <c r="AF7" s="40" t="str">
        <f t="shared" si="13"/>
        <v/>
      </c>
      <c r="AG7" s="40" t="str">
        <f t="shared" si="2"/>
        <v/>
      </c>
      <c r="AH7" s="40" t="str">
        <f t="array" ref="AH7">IF(AF7="Y",MAX(IFERROR(FIND(区切文字,TRIM(E7)),0)),"")</f>
        <v/>
      </c>
      <c r="AI7" s="40" t="str">
        <f t="shared" si="14"/>
        <v/>
      </c>
      <c r="AJ7" s="40" t="str">
        <f t="shared" si="3"/>
        <v/>
      </c>
      <c r="AK7" s="40" t="str">
        <f t="shared" si="15"/>
        <v/>
      </c>
      <c r="AL7" s="40" t="str">
        <f t="shared" si="4"/>
        <v/>
      </c>
      <c r="AM7" s="40" t="str">
        <f t="shared" si="16"/>
        <v/>
      </c>
      <c r="AN7" s="40" t="str">
        <f t="shared" si="5"/>
        <v/>
      </c>
      <c r="AO7" s="33"/>
      <c r="AP7" s="33"/>
      <c r="AQ7" s="33"/>
      <c r="AR7" s="33"/>
      <c r="AS7" s="41"/>
      <c r="AT7" s="33"/>
      <c r="AU7" s="33"/>
      <c r="AV7" s="33"/>
      <c r="AW7" s="33"/>
      <c r="AX7" s="33"/>
    </row>
    <row r="8" spans="2:54" ht="25.5" customHeight="1" x14ac:dyDescent="0.15">
      <c r="B8" s="22">
        <v>5</v>
      </c>
      <c r="C8" s="69"/>
      <c r="D8" s="70"/>
      <c r="E8" s="70"/>
      <c r="F8" s="71"/>
      <c r="G8" s="89"/>
      <c r="H8" s="93"/>
      <c r="I8" s="72"/>
      <c r="J8" s="15"/>
      <c r="K8" s="108" t="str">
        <f t="shared" si="6"/>
        <v/>
      </c>
      <c r="L8" s="109"/>
      <c r="M8" s="16"/>
      <c r="N8" s="17"/>
      <c r="O8" s="17"/>
      <c r="P8" s="17"/>
      <c r="Q8" s="17"/>
      <c r="S8" s="17"/>
      <c r="T8" s="13"/>
      <c r="U8" s="13" t="str">
        <f t="shared" si="7"/>
        <v/>
      </c>
      <c r="V8" s="33"/>
      <c r="W8" s="35" t="str">
        <f t="shared" si="8"/>
        <v/>
      </c>
      <c r="X8" s="33"/>
      <c r="Y8" s="38" t="str">
        <f t="shared" si="9"/>
        <v/>
      </c>
      <c r="Z8" s="39" t="str">
        <f t="shared" si="10"/>
        <v/>
      </c>
      <c r="AA8" s="39" t="str">
        <f t="shared" si="0"/>
        <v/>
      </c>
      <c r="AB8" s="40" t="str">
        <f t="shared" si="11"/>
        <v/>
      </c>
      <c r="AC8" s="40" t="str">
        <f t="shared" si="12"/>
        <v/>
      </c>
      <c r="AD8" s="40" t="str">
        <f t="shared" si="1"/>
        <v/>
      </c>
      <c r="AE8" s="40" t="str">
        <f t="array" ref="AE8">IF(AC8="Y",MAX(IFERROR(FIND(区切文字,TRIM(D8)),0)),"")</f>
        <v/>
      </c>
      <c r="AF8" s="40" t="str">
        <f t="shared" si="13"/>
        <v/>
      </c>
      <c r="AG8" s="40" t="str">
        <f t="shared" si="2"/>
        <v/>
      </c>
      <c r="AH8" s="40" t="str">
        <f t="array" ref="AH8">IF(AF8="Y",MAX(IFERROR(FIND(区切文字,TRIM(E8)),0)),"")</f>
        <v/>
      </c>
      <c r="AI8" s="40" t="str">
        <f t="shared" si="14"/>
        <v/>
      </c>
      <c r="AJ8" s="40" t="str">
        <f t="shared" si="3"/>
        <v/>
      </c>
      <c r="AK8" s="40" t="str">
        <f t="shared" si="15"/>
        <v/>
      </c>
      <c r="AL8" s="40" t="str">
        <f t="shared" si="4"/>
        <v/>
      </c>
      <c r="AM8" s="40" t="str">
        <f t="shared" si="16"/>
        <v/>
      </c>
      <c r="AN8" s="40" t="str">
        <f t="shared" si="5"/>
        <v/>
      </c>
      <c r="AO8" s="33"/>
      <c r="AP8" s="33"/>
      <c r="AQ8" s="33"/>
      <c r="AR8" s="33"/>
      <c r="AS8" s="41"/>
      <c r="AT8" s="33"/>
      <c r="AU8" s="33"/>
      <c r="AV8" s="33"/>
      <c r="AW8" s="33"/>
      <c r="AX8" s="33"/>
    </row>
    <row r="9" spans="2:54" ht="25.5" customHeight="1" x14ac:dyDescent="0.15">
      <c r="B9" s="22">
        <v>6</v>
      </c>
      <c r="C9" s="69"/>
      <c r="D9" s="70"/>
      <c r="E9" s="70"/>
      <c r="F9" s="71"/>
      <c r="G9" s="89"/>
      <c r="H9" s="93"/>
      <c r="I9" s="72"/>
      <c r="J9" s="15"/>
      <c r="K9" s="108" t="str">
        <f t="shared" si="6"/>
        <v/>
      </c>
      <c r="L9" s="109"/>
      <c r="M9" s="16"/>
      <c r="N9" s="17"/>
      <c r="O9" s="17"/>
      <c r="P9" s="17"/>
      <c r="Q9" s="17"/>
      <c r="S9" s="17"/>
      <c r="T9" s="13"/>
      <c r="U9" s="13" t="str">
        <f t="shared" si="7"/>
        <v/>
      </c>
      <c r="V9" s="33"/>
      <c r="W9" s="35" t="str">
        <f t="shared" si="8"/>
        <v/>
      </c>
      <c r="X9" s="33"/>
      <c r="Y9" s="38" t="str">
        <f t="shared" si="9"/>
        <v/>
      </c>
      <c r="Z9" s="39" t="str">
        <f t="shared" si="10"/>
        <v/>
      </c>
      <c r="AA9" s="39" t="str">
        <f t="shared" si="0"/>
        <v/>
      </c>
      <c r="AB9" s="40" t="str">
        <f t="shared" si="11"/>
        <v/>
      </c>
      <c r="AC9" s="40" t="str">
        <f t="shared" si="12"/>
        <v/>
      </c>
      <c r="AD9" s="40" t="str">
        <f t="shared" si="1"/>
        <v/>
      </c>
      <c r="AE9" s="40" t="str">
        <f t="array" ref="AE9">IF(AC9="Y",MAX(IFERROR(FIND(区切文字,TRIM(D9)),0)),"")</f>
        <v/>
      </c>
      <c r="AF9" s="40" t="str">
        <f t="shared" si="13"/>
        <v/>
      </c>
      <c r="AG9" s="40" t="str">
        <f t="shared" si="2"/>
        <v/>
      </c>
      <c r="AH9" s="40" t="str">
        <f t="array" ref="AH9">IF(AF9="Y",MAX(IFERROR(FIND(区切文字,TRIM(E9)),0)),"")</f>
        <v/>
      </c>
      <c r="AI9" s="40" t="str">
        <f t="shared" si="14"/>
        <v/>
      </c>
      <c r="AJ9" s="40" t="str">
        <f t="shared" si="3"/>
        <v/>
      </c>
      <c r="AK9" s="40" t="str">
        <f t="shared" si="15"/>
        <v/>
      </c>
      <c r="AL9" s="40" t="str">
        <f t="shared" si="4"/>
        <v/>
      </c>
      <c r="AM9" s="40" t="str">
        <f t="shared" si="16"/>
        <v/>
      </c>
      <c r="AN9" s="40" t="str">
        <f t="shared" si="5"/>
        <v/>
      </c>
      <c r="AO9" s="33"/>
      <c r="AP9" s="33"/>
      <c r="AQ9" s="33"/>
      <c r="AR9" s="33"/>
      <c r="AS9" s="41"/>
      <c r="AT9" s="33"/>
      <c r="AU9" s="33"/>
      <c r="AV9" s="33"/>
      <c r="AW9" s="33"/>
      <c r="AX9" s="33"/>
    </row>
    <row r="10" spans="2:54" ht="25.5" customHeight="1" x14ac:dyDescent="0.15">
      <c r="B10" s="22">
        <v>7</v>
      </c>
      <c r="C10" s="69"/>
      <c r="D10" s="70"/>
      <c r="E10" s="70"/>
      <c r="F10" s="71"/>
      <c r="G10" s="89"/>
      <c r="H10" s="93"/>
      <c r="I10" s="72"/>
      <c r="J10" s="15"/>
      <c r="K10" s="108" t="str">
        <f t="shared" si="6"/>
        <v/>
      </c>
      <c r="L10" s="109"/>
      <c r="M10" s="16"/>
      <c r="N10" s="17"/>
      <c r="O10" s="17"/>
      <c r="P10" s="17"/>
      <c r="Q10" s="17"/>
      <c r="S10" s="17"/>
      <c r="T10" s="13"/>
      <c r="U10" s="13" t="str">
        <f t="shared" si="7"/>
        <v/>
      </c>
      <c r="V10" s="33"/>
      <c r="W10" s="35" t="str">
        <f t="shared" si="8"/>
        <v/>
      </c>
      <c r="X10" s="33"/>
      <c r="Y10" s="38" t="str">
        <f t="shared" si="9"/>
        <v/>
      </c>
      <c r="Z10" s="39" t="str">
        <f t="shared" si="10"/>
        <v/>
      </c>
      <c r="AA10" s="39" t="str">
        <f t="shared" si="0"/>
        <v/>
      </c>
      <c r="AB10" s="40" t="str">
        <f t="shared" si="11"/>
        <v/>
      </c>
      <c r="AC10" s="40" t="str">
        <f t="shared" si="12"/>
        <v/>
      </c>
      <c r="AD10" s="40" t="str">
        <f t="shared" si="1"/>
        <v/>
      </c>
      <c r="AE10" s="40" t="str">
        <f t="array" ref="AE10">IF(AC10="Y",MAX(IFERROR(FIND(区切文字,TRIM(D10)),0)),"")</f>
        <v/>
      </c>
      <c r="AF10" s="40" t="str">
        <f t="shared" si="13"/>
        <v/>
      </c>
      <c r="AG10" s="40" t="str">
        <f t="shared" si="2"/>
        <v/>
      </c>
      <c r="AH10" s="40" t="str">
        <f t="array" ref="AH10">IF(AF10="Y",MAX(IFERROR(FIND(区切文字,TRIM(E10)),0)),"")</f>
        <v/>
      </c>
      <c r="AI10" s="40" t="str">
        <f t="shared" si="14"/>
        <v/>
      </c>
      <c r="AJ10" s="40" t="str">
        <f t="shared" si="3"/>
        <v/>
      </c>
      <c r="AK10" s="40" t="str">
        <f t="shared" si="15"/>
        <v/>
      </c>
      <c r="AL10" s="40" t="str">
        <f t="shared" si="4"/>
        <v/>
      </c>
      <c r="AM10" s="40" t="str">
        <f t="shared" si="16"/>
        <v/>
      </c>
      <c r="AN10" s="40" t="str">
        <f t="shared" si="5"/>
        <v/>
      </c>
      <c r="AO10" s="33"/>
      <c r="AP10" s="33"/>
      <c r="AQ10" s="33"/>
      <c r="AR10" s="33"/>
      <c r="AS10" s="41"/>
      <c r="AT10" s="33"/>
      <c r="AU10" s="33"/>
      <c r="AV10" s="33"/>
      <c r="AW10" s="33"/>
      <c r="AX10" s="33"/>
    </row>
    <row r="11" spans="2:54" ht="25.5" customHeight="1" x14ac:dyDescent="0.15">
      <c r="B11" s="22">
        <v>8</v>
      </c>
      <c r="C11" s="69"/>
      <c r="D11" s="70"/>
      <c r="E11" s="70"/>
      <c r="F11" s="71"/>
      <c r="G11" s="89"/>
      <c r="H11" s="93"/>
      <c r="I11" s="72"/>
      <c r="J11" s="15"/>
      <c r="K11" s="108" t="str">
        <f t="shared" si="6"/>
        <v/>
      </c>
      <c r="L11" s="109"/>
      <c r="M11" s="16"/>
      <c r="N11" s="17"/>
      <c r="O11" s="17"/>
      <c r="P11" s="17"/>
      <c r="Q11" s="17"/>
      <c r="S11" s="17"/>
      <c r="T11" s="13"/>
      <c r="U11" s="13" t="str">
        <f t="shared" si="7"/>
        <v/>
      </c>
      <c r="V11" s="33"/>
      <c r="W11" s="35" t="str">
        <f t="shared" si="8"/>
        <v/>
      </c>
      <c r="X11" s="33"/>
      <c r="Y11" s="38" t="str">
        <f t="shared" si="9"/>
        <v/>
      </c>
      <c r="Z11" s="39" t="str">
        <f t="shared" si="10"/>
        <v/>
      </c>
      <c r="AA11" s="39" t="str">
        <f t="shared" si="0"/>
        <v/>
      </c>
      <c r="AB11" s="40" t="str">
        <f t="shared" si="11"/>
        <v/>
      </c>
      <c r="AC11" s="40" t="str">
        <f t="shared" si="12"/>
        <v/>
      </c>
      <c r="AD11" s="40" t="str">
        <f t="shared" si="1"/>
        <v/>
      </c>
      <c r="AE11" s="40" t="str">
        <f t="array" ref="AE11">IF(AC11="Y",MAX(IFERROR(FIND(区切文字,TRIM(D11)),0)),"")</f>
        <v/>
      </c>
      <c r="AF11" s="40" t="str">
        <f t="shared" si="13"/>
        <v/>
      </c>
      <c r="AG11" s="40" t="str">
        <f t="shared" si="2"/>
        <v/>
      </c>
      <c r="AH11" s="40" t="str">
        <f t="array" ref="AH11">IF(AF11="Y",MAX(IFERROR(FIND(区切文字,TRIM(E11)),0)),"")</f>
        <v/>
      </c>
      <c r="AI11" s="40" t="str">
        <f t="shared" si="14"/>
        <v/>
      </c>
      <c r="AJ11" s="40" t="str">
        <f t="shared" si="3"/>
        <v/>
      </c>
      <c r="AK11" s="40" t="str">
        <f t="shared" si="15"/>
        <v/>
      </c>
      <c r="AL11" s="40" t="str">
        <f t="shared" si="4"/>
        <v/>
      </c>
      <c r="AM11" s="40" t="str">
        <f t="shared" si="16"/>
        <v/>
      </c>
      <c r="AN11" s="40" t="str">
        <f t="shared" si="5"/>
        <v/>
      </c>
      <c r="AO11" s="33"/>
      <c r="AP11" s="33"/>
      <c r="AQ11" s="33"/>
      <c r="AR11" s="33"/>
      <c r="AS11" s="41"/>
      <c r="AT11" s="33"/>
      <c r="AU11" s="33"/>
      <c r="AV11" s="33"/>
      <c r="AW11" s="33"/>
      <c r="AX11" s="33"/>
    </row>
    <row r="12" spans="2:54" ht="25.5" customHeight="1" x14ac:dyDescent="0.15">
      <c r="B12" s="22">
        <v>9</v>
      </c>
      <c r="C12" s="69"/>
      <c r="D12" s="70"/>
      <c r="E12" s="70"/>
      <c r="F12" s="71"/>
      <c r="G12" s="89"/>
      <c r="H12" s="93"/>
      <c r="I12" s="72"/>
      <c r="J12" s="15"/>
      <c r="K12" s="108" t="str">
        <f t="shared" si="6"/>
        <v/>
      </c>
      <c r="L12" s="109"/>
      <c r="M12" s="16"/>
      <c r="N12" s="17"/>
      <c r="O12" s="17"/>
      <c r="P12" s="17"/>
      <c r="Q12" s="17"/>
      <c r="S12" s="17"/>
      <c r="T12" s="13"/>
      <c r="U12" s="13" t="str">
        <f t="shared" si="7"/>
        <v/>
      </c>
      <c r="V12" s="33"/>
      <c r="W12" s="35" t="str">
        <f t="shared" si="8"/>
        <v/>
      </c>
      <c r="X12" s="33"/>
      <c r="Y12" s="38" t="str">
        <f t="shared" si="9"/>
        <v/>
      </c>
      <c r="Z12" s="39" t="str">
        <f t="shared" si="10"/>
        <v/>
      </c>
      <c r="AA12" s="39" t="str">
        <f t="shared" si="0"/>
        <v/>
      </c>
      <c r="AB12" s="40" t="str">
        <f t="shared" si="11"/>
        <v/>
      </c>
      <c r="AC12" s="40" t="str">
        <f t="shared" si="12"/>
        <v/>
      </c>
      <c r="AD12" s="40" t="str">
        <f t="shared" si="1"/>
        <v/>
      </c>
      <c r="AE12" s="40" t="str">
        <f t="array" ref="AE12">IF(AC12="Y",MAX(IFERROR(FIND(区切文字,TRIM(D12)),0)),"")</f>
        <v/>
      </c>
      <c r="AF12" s="40" t="str">
        <f t="shared" si="13"/>
        <v/>
      </c>
      <c r="AG12" s="40" t="str">
        <f t="shared" si="2"/>
        <v/>
      </c>
      <c r="AH12" s="40" t="str">
        <f t="array" ref="AH12">IF(AF12="Y",MAX(IFERROR(FIND(区切文字,TRIM(E12)),0)),"")</f>
        <v/>
      </c>
      <c r="AI12" s="40" t="str">
        <f t="shared" si="14"/>
        <v/>
      </c>
      <c r="AJ12" s="40" t="str">
        <f t="shared" si="3"/>
        <v/>
      </c>
      <c r="AK12" s="40" t="str">
        <f t="shared" si="15"/>
        <v/>
      </c>
      <c r="AL12" s="40" t="str">
        <f t="shared" si="4"/>
        <v/>
      </c>
      <c r="AM12" s="40" t="str">
        <f t="shared" si="16"/>
        <v/>
      </c>
      <c r="AN12" s="40" t="str">
        <f t="shared" si="5"/>
        <v/>
      </c>
      <c r="AO12" s="33"/>
      <c r="AP12" s="33"/>
      <c r="AQ12" s="33"/>
      <c r="AR12" s="33"/>
      <c r="AS12" s="41"/>
      <c r="AT12" s="33"/>
      <c r="AU12" s="33"/>
      <c r="AV12" s="33"/>
      <c r="AW12" s="33"/>
      <c r="AX12" s="33"/>
    </row>
    <row r="13" spans="2:54" ht="25.5" customHeight="1" x14ac:dyDescent="0.15">
      <c r="B13" s="22">
        <v>10</v>
      </c>
      <c r="C13" s="69"/>
      <c r="D13" s="70"/>
      <c r="E13" s="70"/>
      <c r="F13" s="71"/>
      <c r="G13" s="89"/>
      <c r="H13" s="93"/>
      <c r="I13" s="72"/>
      <c r="J13" s="15"/>
      <c r="K13" s="108" t="str">
        <f t="shared" si="6"/>
        <v/>
      </c>
      <c r="L13" s="109"/>
      <c r="M13" s="16"/>
      <c r="N13" s="17"/>
      <c r="O13" s="17"/>
      <c r="P13" s="17"/>
      <c r="Q13" s="17"/>
      <c r="S13" s="17"/>
      <c r="T13" s="13"/>
      <c r="U13" s="13" t="str">
        <f t="shared" si="7"/>
        <v/>
      </c>
      <c r="V13" s="33"/>
      <c r="W13" s="35" t="str">
        <f t="shared" si="8"/>
        <v/>
      </c>
      <c r="X13" s="33"/>
      <c r="Y13" s="38" t="str">
        <f t="shared" si="9"/>
        <v/>
      </c>
      <c r="Z13" s="39" t="str">
        <f t="shared" si="10"/>
        <v/>
      </c>
      <c r="AA13" s="39" t="str">
        <f t="shared" si="0"/>
        <v/>
      </c>
      <c r="AB13" s="40" t="str">
        <f t="shared" si="11"/>
        <v/>
      </c>
      <c r="AC13" s="40" t="str">
        <f t="shared" si="12"/>
        <v/>
      </c>
      <c r="AD13" s="40" t="str">
        <f t="shared" si="1"/>
        <v/>
      </c>
      <c r="AE13" s="40" t="str">
        <f t="array" ref="AE13">IF(AC13="Y",MAX(IFERROR(FIND(区切文字,TRIM(D13)),0)),"")</f>
        <v/>
      </c>
      <c r="AF13" s="40" t="str">
        <f t="shared" si="13"/>
        <v/>
      </c>
      <c r="AG13" s="40" t="str">
        <f t="shared" si="2"/>
        <v/>
      </c>
      <c r="AH13" s="40" t="str">
        <f t="array" ref="AH13">IF(AF13="Y",MAX(IFERROR(FIND(区切文字,TRIM(E13)),0)),"")</f>
        <v/>
      </c>
      <c r="AI13" s="40" t="str">
        <f t="shared" si="14"/>
        <v/>
      </c>
      <c r="AJ13" s="40" t="str">
        <f t="shared" si="3"/>
        <v/>
      </c>
      <c r="AK13" s="40" t="str">
        <f t="shared" si="15"/>
        <v/>
      </c>
      <c r="AL13" s="40" t="str">
        <f t="shared" si="4"/>
        <v/>
      </c>
      <c r="AM13" s="40" t="str">
        <f t="shared" si="16"/>
        <v/>
      </c>
      <c r="AN13" s="40" t="str">
        <f t="shared" si="5"/>
        <v/>
      </c>
      <c r="AO13" s="33"/>
      <c r="AP13" s="33"/>
      <c r="AQ13" s="33"/>
      <c r="AR13" s="33"/>
      <c r="AS13" s="41"/>
      <c r="AT13" s="33"/>
      <c r="AU13" s="33"/>
      <c r="AV13" s="33"/>
      <c r="AW13" s="33"/>
      <c r="AX13" s="33"/>
    </row>
    <row r="14" spans="2:54" ht="25.5" customHeight="1" x14ac:dyDescent="0.15">
      <c r="B14" s="22">
        <v>11</v>
      </c>
      <c r="C14" s="69"/>
      <c r="D14" s="70"/>
      <c r="E14" s="70"/>
      <c r="F14" s="71"/>
      <c r="G14" s="89"/>
      <c r="H14" s="93"/>
      <c r="I14" s="72"/>
      <c r="J14" s="15"/>
      <c r="K14" s="108" t="str">
        <f t="shared" si="6"/>
        <v/>
      </c>
      <c r="L14" s="109"/>
      <c r="M14" s="16"/>
      <c r="N14" s="17"/>
      <c r="O14" s="17"/>
      <c r="P14" s="17"/>
      <c r="Q14" s="17"/>
      <c r="S14" s="17"/>
      <c r="T14" s="13"/>
      <c r="U14" s="13" t="str">
        <f t="shared" si="7"/>
        <v/>
      </c>
      <c r="V14" s="33"/>
      <c r="W14" s="35" t="str">
        <f t="shared" si="8"/>
        <v/>
      </c>
      <c r="X14" s="33"/>
      <c r="Y14" s="38" t="str">
        <f t="shared" si="9"/>
        <v/>
      </c>
      <c r="Z14" s="39" t="str">
        <f t="shared" si="10"/>
        <v/>
      </c>
      <c r="AA14" s="39" t="str">
        <f t="shared" si="0"/>
        <v/>
      </c>
      <c r="AB14" s="40" t="str">
        <f t="shared" si="11"/>
        <v/>
      </c>
      <c r="AC14" s="40" t="str">
        <f t="shared" si="12"/>
        <v/>
      </c>
      <c r="AD14" s="40" t="str">
        <f t="shared" si="1"/>
        <v/>
      </c>
      <c r="AE14" s="40" t="str">
        <f t="array" ref="AE14">IF(AC14="Y",MAX(IFERROR(FIND(区切文字,TRIM(D14)),0)),"")</f>
        <v/>
      </c>
      <c r="AF14" s="40" t="str">
        <f t="shared" si="13"/>
        <v/>
      </c>
      <c r="AG14" s="40" t="str">
        <f t="shared" si="2"/>
        <v/>
      </c>
      <c r="AH14" s="40" t="str">
        <f t="array" ref="AH14">IF(AF14="Y",MAX(IFERROR(FIND(区切文字,TRIM(E14)),0)),"")</f>
        <v/>
      </c>
      <c r="AI14" s="40" t="str">
        <f t="shared" si="14"/>
        <v/>
      </c>
      <c r="AJ14" s="40" t="str">
        <f t="shared" si="3"/>
        <v/>
      </c>
      <c r="AK14" s="40" t="str">
        <f t="shared" si="15"/>
        <v/>
      </c>
      <c r="AL14" s="40" t="str">
        <f t="shared" si="4"/>
        <v/>
      </c>
      <c r="AM14" s="40" t="str">
        <f t="shared" si="16"/>
        <v/>
      </c>
      <c r="AN14" s="40" t="str">
        <f t="shared" si="5"/>
        <v/>
      </c>
      <c r="AO14" s="33"/>
      <c r="AP14" s="33"/>
      <c r="AQ14" s="33"/>
      <c r="AR14" s="33"/>
      <c r="AS14" s="41"/>
      <c r="AT14" s="33"/>
      <c r="AU14" s="33"/>
      <c r="AV14" s="33"/>
      <c r="AW14" s="33"/>
      <c r="AX14" s="33"/>
    </row>
    <row r="15" spans="2:54" ht="25.5" customHeight="1" x14ac:dyDescent="0.15">
      <c r="B15" s="22">
        <v>12</v>
      </c>
      <c r="C15" s="69"/>
      <c r="D15" s="70"/>
      <c r="E15" s="70"/>
      <c r="F15" s="71"/>
      <c r="G15" s="89"/>
      <c r="H15" s="93"/>
      <c r="I15" s="72"/>
      <c r="J15" s="15"/>
      <c r="K15" s="108" t="str">
        <f t="shared" si="6"/>
        <v/>
      </c>
      <c r="L15" s="109"/>
      <c r="M15" s="16"/>
      <c r="N15" s="17"/>
      <c r="O15" s="17"/>
      <c r="P15" s="17"/>
      <c r="Q15" s="17"/>
      <c r="S15" s="17"/>
      <c r="T15" s="13"/>
      <c r="U15" s="13" t="str">
        <f t="shared" si="7"/>
        <v/>
      </c>
      <c r="V15" s="33"/>
      <c r="W15" s="35" t="str">
        <f t="shared" si="8"/>
        <v/>
      </c>
      <c r="X15" s="33"/>
      <c r="Y15" s="38" t="str">
        <f t="shared" si="9"/>
        <v/>
      </c>
      <c r="Z15" s="39" t="str">
        <f t="shared" si="10"/>
        <v/>
      </c>
      <c r="AA15" s="39" t="str">
        <f t="shared" si="0"/>
        <v/>
      </c>
      <c r="AB15" s="40" t="str">
        <f t="shared" si="11"/>
        <v/>
      </c>
      <c r="AC15" s="40" t="str">
        <f t="shared" si="12"/>
        <v/>
      </c>
      <c r="AD15" s="40" t="str">
        <f t="shared" si="1"/>
        <v/>
      </c>
      <c r="AE15" s="40" t="str">
        <f t="array" ref="AE15">IF(AC15="Y",MAX(IFERROR(FIND(区切文字,TRIM(D15)),0)),"")</f>
        <v/>
      </c>
      <c r="AF15" s="40" t="str">
        <f t="shared" si="13"/>
        <v/>
      </c>
      <c r="AG15" s="40" t="str">
        <f t="shared" si="2"/>
        <v/>
      </c>
      <c r="AH15" s="40" t="str">
        <f t="array" ref="AH15">IF(AF15="Y",MAX(IFERROR(FIND(区切文字,TRIM(E15)),0)),"")</f>
        <v/>
      </c>
      <c r="AI15" s="40" t="str">
        <f t="shared" si="14"/>
        <v/>
      </c>
      <c r="AJ15" s="40" t="str">
        <f t="shared" si="3"/>
        <v/>
      </c>
      <c r="AK15" s="40" t="str">
        <f t="shared" si="15"/>
        <v/>
      </c>
      <c r="AL15" s="40" t="str">
        <f t="shared" si="4"/>
        <v/>
      </c>
      <c r="AM15" s="40" t="str">
        <f t="shared" si="16"/>
        <v/>
      </c>
      <c r="AN15" s="40" t="str">
        <f t="shared" si="5"/>
        <v/>
      </c>
      <c r="AO15" s="33"/>
      <c r="AP15" s="33"/>
      <c r="AQ15" s="33"/>
      <c r="AR15" s="33"/>
      <c r="AS15" s="41"/>
      <c r="AT15" s="33"/>
      <c r="AU15" s="33"/>
      <c r="AV15" s="33"/>
      <c r="AW15" s="33"/>
      <c r="AX15" s="33"/>
    </row>
    <row r="16" spans="2:54" ht="25.5" customHeight="1" x14ac:dyDescent="0.15">
      <c r="B16" s="22">
        <v>13</v>
      </c>
      <c r="C16" s="69"/>
      <c r="D16" s="70"/>
      <c r="E16" s="70"/>
      <c r="F16" s="71"/>
      <c r="G16" s="89"/>
      <c r="H16" s="93"/>
      <c r="I16" s="72"/>
      <c r="J16" s="15"/>
      <c r="K16" s="108" t="str">
        <f t="shared" si="6"/>
        <v/>
      </c>
      <c r="L16" s="109"/>
      <c r="M16" s="16"/>
      <c r="N16" s="17"/>
      <c r="O16" s="17"/>
      <c r="P16" s="17"/>
      <c r="Q16" s="17"/>
      <c r="S16" s="17"/>
      <c r="T16" s="13"/>
      <c r="U16" s="13" t="str">
        <f t="shared" ref="U16:U23" si="17">IF(S16="","",IF(S16="OK","OK","NG"))</f>
        <v/>
      </c>
      <c r="V16" s="33"/>
      <c r="W16" s="35" t="str">
        <f t="shared" ref="W16:W23" si="18">S16&amp;T16</f>
        <v/>
      </c>
      <c r="X16" s="33"/>
      <c r="Y16" s="38" t="str">
        <f t="shared" ref="Y16:Y23" si="19">TRIM(C16&amp;D16&amp;E16&amp;F16&amp;G16&amp;H16&amp;J16)</f>
        <v/>
      </c>
      <c r="Z16" s="39" t="str">
        <f t="shared" ref="Z16:Z23" si="20">IF(TRIM(C16)&lt;&gt;"","Y","")</f>
        <v/>
      </c>
      <c r="AA16" s="39" t="str">
        <f t="shared" si="0"/>
        <v/>
      </c>
      <c r="AB16" s="40" t="str">
        <f t="shared" ref="AB16:AB23" si="21">IF(AND($Z16="Y",$AA16=""),VALUE(ASC(LEFT(C16,1))),"")</f>
        <v/>
      </c>
      <c r="AC16" s="40" t="str">
        <f t="shared" ref="AC16:AC23" si="22">IF(TRIM(D16)&lt;&gt;"","Y","")</f>
        <v/>
      </c>
      <c r="AD16" s="40" t="str">
        <f t="shared" ref="AD16:AD23" si="23">IF($Y16="","",IF(AC16="",ERR選手未入力,IF(AE16=0,ERR選手区切,"")))</f>
        <v/>
      </c>
      <c r="AE16" s="40" t="str">
        <f t="array" ref="AE16">IF(AC16="Y",MAX(IFERROR(FIND(区切文字,TRIM(D16)),0)),"")</f>
        <v/>
      </c>
      <c r="AF16" s="40" t="str">
        <f t="shared" ref="AF16:AF23" si="24">IF(TRIM(E16)&lt;&gt;"","Y","")</f>
        <v/>
      </c>
      <c r="AG16" s="40" t="str">
        <f t="shared" ref="AG16:AG23" si="25">IF($Y16="","",IF(AF16="",ERRふりがな未入力,IF(AH16=0,ERRふりがな区切,"")))</f>
        <v/>
      </c>
      <c r="AH16" s="40" t="str">
        <f t="array" ref="AH16">IF(AF16="Y",MAX(IFERROR(FIND(区切文字,TRIM(E16)),0)),"")</f>
        <v/>
      </c>
      <c r="AI16" s="40" t="str">
        <f t="shared" ref="AI16:AI23" si="26">IF(TRIM(F16)&lt;&gt;"","Y","")</f>
        <v/>
      </c>
      <c r="AJ16" s="40" t="str">
        <f t="shared" ref="AJ16:AJ23" si="27">IF($Y16="","",IF(OR(F16&gt;AB16,AI16=""),ERR学年,""))</f>
        <v/>
      </c>
      <c r="AK16" s="40" t="str">
        <f t="shared" ref="AK16:AK23" si="28">IF(TRIM(G16)&lt;&gt;"","Y","")</f>
        <v/>
      </c>
      <c r="AL16" s="40" t="str">
        <f t="shared" ref="AL16:AL23" si="29">IF($Y16="","",IF(LEN(TRIM(G16))&lt;&gt;10,ERR登録番号,""))</f>
        <v/>
      </c>
      <c r="AM16" s="40" t="str">
        <f t="shared" ref="AM16:AM23" si="30">IF(TRIM(H16)&amp;TRIM(I16)&lt;&gt;"","Y","")</f>
        <v/>
      </c>
      <c r="AN16" s="40" t="str">
        <f t="shared" ref="AN16:AN23" si="31">IF($Y16="","",IF(AM16="",ERR大会成績未選択,""))</f>
        <v/>
      </c>
      <c r="AO16" s="33"/>
      <c r="AP16" s="33"/>
      <c r="AQ16" s="33"/>
      <c r="AR16" s="33"/>
      <c r="AS16" s="41"/>
      <c r="AT16" s="33"/>
      <c r="AU16" s="33"/>
      <c r="AV16" s="33"/>
      <c r="AW16" s="33"/>
      <c r="AX16" s="33"/>
    </row>
    <row r="17" spans="2:54" ht="25.5" customHeight="1" x14ac:dyDescent="0.15">
      <c r="B17" s="22">
        <v>14</v>
      </c>
      <c r="C17" s="69"/>
      <c r="D17" s="70"/>
      <c r="E17" s="70"/>
      <c r="F17" s="71"/>
      <c r="G17" s="89"/>
      <c r="H17" s="93"/>
      <c r="I17" s="72"/>
      <c r="J17" s="15"/>
      <c r="K17" s="108" t="str">
        <f t="shared" ref="K17" si="32">IF(Y17&lt;&gt;"",IF(AA17&lt;&gt;"",AA17,IF(AD17&lt;&gt;"",AD17,IF(AG17&lt;&gt;"",AG17,IF(AJ17&lt;&gt;"",AJ17,IF(AL17&lt;&gt;"",AL17,IF(AN17&lt;&gt;"",AN17,"OK")))))),"")</f>
        <v/>
      </c>
      <c r="L17" s="109"/>
      <c r="M17" s="16"/>
      <c r="N17" s="17"/>
      <c r="O17" s="17"/>
      <c r="P17" s="17"/>
      <c r="Q17" s="17"/>
      <c r="S17" s="17"/>
      <c r="T17" s="13"/>
      <c r="U17" s="13" t="str">
        <f t="shared" si="17"/>
        <v/>
      </c>
      <c r="V17" s="33"/>
      <c r="W17" s="35" t="str">
        <f t="shared" si="18"/>
        <v/>
      </c>
      <c r="X17" s="33"/>
      <c r="Y17" s="38" t="str">
        <f t="shared" si="19"/>
        <v/>
      </c>
      <c r="Z17" s="39" t="str">
        <f t="shared" si="20"/>
        <v/>
      </c>
      <c r="AA17" s="39" t="str">
        <f t="shared" si="0"/>
        <v/>
      </c>
      <c r="AB17" s="40" t="str">
        <f t="shared" si="21"/>
        <v/>
      </c>
      <c r="AC17" s="40" t="str">
        <f t="shared" si="22"/>
        <v/>
      </c>
      <c r="AD17" s="40" t="str">
        <f t="shared" si="23"/>
        <v/>
      </c>
      <c r="AE17" s="40" t="str">
        <f t="array" ref="AE17">IF(AC17="Y",MAX(IFERROR(FIND(区切文字,TRIM(D17)),0)),"")</f>
        <v/>
      </c>
      <c r="AF17" s="40" t="str">
        <f t="shared" si="24"/>
        <v/>
      </c>
      <c r="AG17" s="40" t="str">
        <f t="shared" si="25"/>
        <v/>
      </c>
      <c r="AH17" s="40" t="str">
        <f t="array" ref="AH17">IF(AF17="Y",MAX(IFERROR(FIND(区切文字,TRIM(E17)),0)),"")</f>
        <v/>
      </c>
      <c r="AI17" s="40" t="str">
        <f t="shared" si="26"/>
        <v/>
      </c>
      <c r="AJ17" s="40" t="str">
        <f t="shared" si="27"/>
        <v/>
      </c>
      <c r="AK17" s="40" t="str">
        <f t="shared" si="28"/>
        <v/>
      </c>
      <c r="AL17" s="40" t="str">
        <f t="shared" si="29"/>
        <v/>
      </c>
      <c r="AM17" s="40" t="str">
        <f t="shared" si="30"/>
        <v/>
      </c>
      <c r="AN17" s="40" t="str">
        <f t="shared" si="31"/>
        <v/>
      </c>
      <c r="AO17" s="33"/>
      <c r="AP17" s="33"/>
      <c r="AQ17" s="33"/>
      <c r="AR17" s="33"/>
      <c r="AS17" s="41"/>
      <c r="AT17" s="33"/>
      <c r="AU17" s="33"/>
      <c r="AV17" s="33"/>
      <c r="AW17" s="33"/>
      <c r="AX17" s="33"/>
    </row>
    <row r="18" spans="2:54" ht="25.5" customHeight="1" x14ac:dyDescent="0.15">
      <c r="B18" s="22">
        <v>15</v>
      </c>
      <c r="C18" s="69"/>
      <c r="D18" s="70"/>
      <c r="E18" s="70"/>
      <c r="F18" s="71"/>
      <c r="G18" s="89"/>
      <c r="H18" s="93"/>
      <c r="I18" s="72"/>
      <c r="J18" s="15"/>
      <c r="K18" s="108" t="str">
        <f t="shared" si="6"/>
        <v/>
      </c>
      <c r="L18" s="109"/>
      <c r="M18" s="16"/>
      <c r="N18" s="17"/>
      <c r="O18" s="17"/>
      <c r="P18" s="17"/>
      <c r="Q18" s="17"/>
      <c r="S18" s="17"/>
      <c r="T18" s="13"/>
      <c r="U18" s="13" t="str">
        <f t="shared" si="17"/>
        <v/>
      </c>
      <c r="V18" s="33"/>
      <c r="W18" s="35" t="str">
        <f t="shared" si="18"/>
        <v/>
      </c>
      <c r="X18" s="33"/>
      <c r="Y18" s="38" t="str">
        <f t="shared" si="19"/>
        <v/>
      </c>
      <c r="Z18" s="39" t="str">
        <f t="shared" si="20"/>
        <v/>
      </c>
      <c r="AA18" s="39" t="str">
        <f t="shared" si="0"/>
        <v/>
      </c>
      <c r="AB18" s="40" t="str">
        <f t="shared" si="21"/>
        <v/>
      </c>
      <c r="AC18" s="40" t="str">
        <f t="shared" si="22"/>
        <v/>
      </c>
      <c r="AD18" s="40" t="str">
        <f t="shared" si="23"/>
        <v/>
      </c>
      <c r="AE18" s="40" t="str">
        <f t="array" ref="AE18">IF(AC18="Y",MAX(IFERROR(FIND(区切文字,TRIM(D18)),0)),"")</f>
        <v/>
      </c>
      <c r="AF18" s="40" t="str">
        <f t="shared" si="24"/>
        <v/>
      </c>
      <c r="AG18" s="40" t="str">
        <f t="shared" si="25"/>
        <v/>
      </c>
      <c r="AH18" s="40" t="str">
        <f t="array" ref="AH18">IF(AF18="Y",MAX(IFERROR(FIND(区切文字,TRIM(E18)),0)),"")</f>
        <v/>
      </c>
      <c r="AI18" s="40" t="str">
        <f t="shared" si="26"/>
        <v/>
      </c>
      <c r="AJ18" s="40" t="str">
        <f t="shared" si="27"/>
        <v/>
      </c>
      <c r="AK18" s="40" t="str">
        <f t="shared" si="28"/>
        <v/>
      </c>
      <c r="AL18" s="40" t="str">
        <f t="shared" si="29"/>
        <v/>
      </c>
      <c r="AM18" s="40" t="str">
        <f t="shared" si="30"/>
        <v/>
      </c>
      <c r="AN18" s="40" t="str">
        <f t="shared" si="31"/>
        <v/>
      </c>
      <c r="AO18" s="33"/>
      <c r="AP18" s="33"/>
      <c r="AQ18" s="33"/>
      <c r="AR18" s="33"/>
      <c r="AS18" s="41"/>
      <c r="AT18" s="33"/>
      <c r="AU18" s="33"/>
      <c r="AV18" s="33"/>
      <c r="AW18" s="33"/>
      <c r="AX18" s="33"/>
    </row>
    <row r="19" spans="2:54" ht="25.5" customHeight="1" x14ac:dyDescent="0.15">
      <c r="B19" s="22">
        <v>16</v>
      </c>
      <c r="C19" s="69"/>
      <c r="D19" s="70"/>
      <c r="E19" s="70"/>
      <c r="F19" s="71"/>
      <c r="G19" s="89"/>
      <c r="H19" s="93"/>
      <c r="I19" s="72"/>
      <c r="J19" s="15"/>
      <c r="K19" s="108" t="str">
        <f t="shared" ref="K19:K22" si="33">IF(Y19&lt;&gt;"",IF(AA19&lt;&gt;"",AA19,IF(AD19&lt;&gt;"",AD19,IF(AG19&lt;&gt;"",AG19,IF(AJ19&lt;&gt;"",AJ19,IF(AL19&lt;&gt;"",AL19,IF(AN19&lt;&gt;"",AN19,"OK")))))),"")</f>
        <v/>
      </c>
      <c r="L19" s="109"/>
      <c r="M19" s="16"/>
      <c r="N19" s="17"/>
      <c r="O19" s="17"/>
      <c r="P19" s="17"/>
      <c r="Q19" s="17"/>
      <c r="S19" s="17"/>
      <c r="T19" s="13"/>
      <c r="U19" s="13" t="str">
        <f t="shared" si="17"/>
        <v/>
      </c>
      <c r="V19" s="33"/>
      <c r="W19" s="35" t="str">
        <f t="shared" si="18"/>
        <v/>
      </c>
      <c r="X19" s="33"/>
      <c r="Y19" s="38" t="str">
        <f t="shared" si="19"/>
        <v/>
      </c>
      <c r="Z19" s="39" t="str">
        <f t="shared" si="20"/>
        <v/>
      </c>
      <c r="AA19" s="39" t="str">
        <f t="shared" si="0"/>
        <v/>
      </c>
      <c r="AB19" s="40" t="str">
        <f t="shared" si="21"/>
        <v/>
      </c>
      <c r="AC19" s="40" t="str">
        <f t="shared" si="22"/>
        <v/>
      </c>
      <c r="AD19" s="40" t="str">
        <f t="shared" si="23"/>
        <v/>
      </c>
      <c r="AE19" s="40" t="str">
        <f t="array" ref="AE19">IF(AC19="Y",MAX(IFERROR(FIND(区切文字,TRIM(D19)),0)),"")</f>
        <v/>
      </c>
      <c r="AF19" s="40" t="str">
        <f t="shared" si="24"/>
        <v/>
      </c>
      <c r="AG19" s="40" t="str">
        <f t="shared" si="25"/>
        <v/>
      </c>
      <c r="AH19" s="40" t="str">
        <f t="array" ref="AH19">IF(AF19="Y",MAX(IFERROR(FIND(区切文字,TRIM(E19)),0)),"")</f>
        <v/>
      </c>
      <c r="AI19" s="40" t="str">
        <f t="shared" si="26"/>
        <v/>
      </c>
      <c r="AJ19" s="40" t="str">
        <f t="shared" si="27"/>
        <v/>
      </c>
      <c r="AK19" s="40" t="str">
        <f t="shared" si="28"/>
        <v/>
      </c>
      <c r="AL19" s="40" t="str">
        <f t="shared" si="29"/>
        <v/>
      </c>
      <c r="AM19" s="40" t="str">
        <f t="shared" si="30"/>
        <v/>
      </c>
      <c r="AN19" s="40" t="str">
        <f t="shared" si="31"/>
        <v/>
      </c>
      <c r="AO19" s="33"/>
      <c r="AP19" s="33"/>
      <c r="AQ19" s="33"/>
      <c r="AR19" s="33"/>
      <c r="AS19" s="41"/>
      <c r="AT19" s="33"/>
      <c r="AU19" s="33"/>
      <c r="AV19" s="33"/>
      <c r="AW19" s="33"/>
      <c r="AX19" s="33"/>
    </row>
    <row r="20" spans="2:54" ht="25.5" customHeight="1" x14ac:dyDescent="0.15">
      <c r="B20" s="22">
        <v>17</v>
      </c>
      <c r="C20" s="69"/>
      <c r="D20" s="70"/>
      <c r="E20" s="70"/>
      <c r="F20" s="71"/>
      <c r="G20" s="89"/>
      <c r="H20" s="93"/>
      <c r="I20" s="72"/>
      <c r="J20" s="15"/>
      <c r="K20" s="108" t="str">
        <f t="shared" si="33"/>
        <v/>
      </c>
      <c r="L20" s="109"/>
      <c r="M20" s="16"/>
      <c r="N20" s="17"/>
      <c r="O20" s="17"/>
      <c r="P20" s="17"/>
      <c r="Q20" s="17"/>
      <c r="S20" s="17"/>
      <c r="T20" s="13"/>
      <c r="U20" s="13" t="str">
        <f t="shared" si="17"/>
        <v/>
      </c>
      <c r="V20" s="33"/>
      <c r="W20" s="35" t="str">
        <f t="shared" si="18"/>
        <v/>
      </c>
      <c r="X20" s="33"/>
      <c r="Y20" s="38" t="str">
        <f t="shared" si="19"/>
        <v/>
      </c>
      <c r="Z20" s="39" t="str">
        <f t="shared" si="20"/>
        <v/>
      </c>
      <c r="AA20" s="39" t="str">
        <f t="shared" si="0"/>
        <v/>
      </c>
      <c r="AB20" s="40" t="str">
        <f t="shared" si="21"/>
        <v/>
      </c>
      <c r="AC20" s="40" t="str">
        <f t="shared" si="22"/>
        <v/>
      </c>
      <c r="AD20" s="40" t="str">
        <f t="shared" si="23"/>
        <v/>
      </c>
      <c r="AE20" s="40" t="str">
        <f t="array" ref="AE20">IF(AC20="Y",MAX(IFERROR(FIND(区切文字,TRIM(D20)),0)),"")</f>
        <v/>
      </c>
      <c r="AF20" s="40" t="str">
        <f t="shared" si="24"/>
        <v/>
      </c>
      <c r="AG20" s="40" t="str">
        <f t="shared" si="25"/>
        <v/>
      </c>
      <c r="AH20" s="40" t="str">
        <f t="array" ref="AH20">IF(AF20="Y",MAX(IFERROR(FIND(区切文字,TRIM(E20)),0)),"")</f>
        <v/>
      </c>
      <c r="AI20" s="40" t="str">
        <f t="shared" si="26"/>
        <v/>
      </c>
      <c r="AJ20" s="40" t="str">
        <f t="shared" si="27"/>
        <v/>
      </c>
      <c r="AK20" s="40" t="str">
        <f t="shared" si="28"/>
        <v/>
      </c>
      <c r="AL20" s="40" t="str">
        <f t="shared" si="29"/>
        <v/>
      </c>
      <c r="AM20" s="40" t="str">
        <f t="shared" si="30"/>
        <v/>
      </c>
      <c r="AN20" s="40" t="str">
        <f t="shared" si="31"/>
        <v/>
      </c>
      <c r="AO20" s="33"/>
      <c r="AP20" s="33"/>
      <c r="AQ20" s="33"/>
      <c r="AR20" s="33"/>
      <c r="AS20" s="41"/>
      <c r="AT20" s="33"/>
      <c r="AU20" s="33"/>
      <c r="AV20" s="33"/>
      <c r="AW20" s="33"/>
      <c r="AX20" s="33"/>
    </row>
    <row r="21" spans="2:54" ht="25.5" customHeight="1" x14ac:dyDescent="0.15">
      <c r="B21" s="22">
        <v>18</v>
      </c>
      <c r="C21" s="69"/>
      <c r="D21" s="70"/>
      <c r="E21" s="70"/>
      <c r="F21" s="71"/>
      <c r="G21" s="89"/>
      <c r="H21" s="93"/>
      <c r="I21" s="72"/>
      <c r="J21" s="15"/>
      <c r="K21" s="108" t="str">
        <f t="shared" si="33"/>
        <v/>
      </c>
      <c r="L21" s="109"/>
      <c r="M21" s="16"/>
      <c r="N21" s="17"/>
      <c r="O21" s="17"/>
      <c r="P21" s="17"/>
      <c r="Q21" s="17"/>
      <c r="S21" s="17"/>
      <c r="T21" s="13"/>
      <c r="U21" s="13" t="str">
        <f t="shared" si="17"/>
        <v/>
      </c>
      <c r="V21" s="33"/>
      <c r="W21" s="35" t="str">
        <f t="shared" si="18"/>
        <v/>
      </c>
      <c r="X21" s="33"/>
      <c r="Y21" s="38" t="str">
        <f t="shared" si="19"/>
        <v/>
      </c>
      <c r="Z21" s="39" t="str">
        <f t="shared" si="20"/>
        <v/>
      </c>
      <c r="AA21" s="39" t="str">
        <f t="shared" si="0"/>
        <v/>
      </c>
      <c r="AB21" s="40" t="str">
        <f t="shared" si="21"/>
        <v/>
      </c>
      <c r="AC21" s="40" t="str">
        <f t="shared" si="22"/>
        <v/>
      </c>
      <c r="AD21" s="40" t="str">
        <f t="shared" si="23"/>
        <v/>
      </c>
      <c r="AE21" s="40" t="str">
        <f t="array" ref="AE21">IF(AC21="Y",MAX(IFERROR(FIND(区切文字,TRIM(D21)),0)),"")</f>
        <v/>
      </c>
      <c r="AF21" s="40" t="str">
        <f t="shared" si="24"/>
        <v/>
      </c>
      <c r="AG21" s="40" t="str">
        <f t="shared" si="25"/>
        <v/>
      </c>
      <c r="AH21" s="40" t="str">
        <f t="array" ref="AH21">IF(AF21="Y",MAX(IFERROR(FIND(区切文字,TRIM(E21)),0)),"")</f>
        <v/>
      </c>
      <c r="AI21" s="40" t="str">
        <f t="shared" si="26"/>
        <v/>
      </c>
      <c r="AJ21" s="40" t="str">
        <f t="shared" si="27"/>
        <v/>
      </c>
      <c r="AK21" s="40" t="str">
        <f t="shared" si="28"/>
        <v/>
      </c>
      <c r="AL21" s="40" t="str">
        <f t="shared" si="29"/>
        <v/>
      </c>
      <c r="AM21" s="40" t="str">
        <f t="shared" si="30"/>
        <v/>
      </c>
      <c r="AN21" s="40" t="str">
        <f t="shared" si="31"/>
        <v/>
      </c>
      <c r="AO21" s="33"/>
      <c r="AP21" s="33"/>
      <c r="AQ21" s="33"/>
      <c r="AR21" s="33"/>
      <c r="AS21" s="41"/>
      <c r="AT21" s="33"/>
      <c r="AU21" s="33"/>
      <c r="AV21" s="33"/>
      <c r="AW21" s="33"/>
      <c r="AX21" s="33"/>
    </row>
    <row r="22" spans="2:54" ht="25.5" customHeight="1" x14ac:dyDescent="0.15">
      <c r="B22" s="22">
        <v>19</v>
      </c>
      <c r="C22" s="69"/>
      <c r="D22" s="70"/>
      <c r="E22" s="70"/>
      <c r="F22" s="71"/>
      <c r="G22" s="89"/>
      <c r="H22" s="93"/>
      <c r="I22" s="72"/>
      <c r="J22" s="15"/>
      <c r="K22" s="108" t="str">
        <f t="shared" si="33"/>
        <v/>
      </c>
      <c r="L22" s="109"/>
      <c r="M22" s="16"/>
      <c r="N22" s="17"/>
      <c r="O22" s="17"/>
      <c r="P22" s="17"/>
      <c r="Q22" s="17"/>
      <c r="S22" s="17"/>
      <c r="T22" s="13"/>
      <c r="U22" s="13" t="str">
        <f t="shared" si="17"/>
        <v/>
      </c>
      <c r="V22" s="33"/>
      <c r="W22" s="35" t="str">
        <f t="shared" si="18"/>
        <v/>
      </c>
      <c r="X22" s="33"/>
      <c r="Y22" s="38" t="str">
        <f>TRIM(C22&amp;D22&amp;E22&amp;F22&amp;G22&amp;H22&amp;J22)</f>
        <v/>
      </c>
      <c r="Z22" s="39" t="str">
        <f t="shared" si="20"/>
        <v/>
      </c>
      <c r="AA22" s="39" t="str">
        <f t="shared" si="0"/>
        <v/>
      </c>
      <c r="AB22" s="40" t="str">
        <f t="shared" si="21"/>
        <v/>
      </c>
      <c r="AC22" s="40" t="str">
        <f t="shared" si="22"/>
        <v/>
      </c>
      <c r="AD22" s="40" t="str">
        <f t="shared" si="23"/>
        <v/>
      </c>
      <c r="AE22" s="40" t="str">
        <f t="array" ref="AE22">IF(AC22="Y",MAX(IFERROR(FIND(区切文字,TRIM(D22)),0)),"")</f>
        <v/>
      </c>
      <c r="AF22" s="40" t="str">
        <f t="shared" si="24"/>
        <v/>
      </c>
      <c r="AG22" s="40" t="str">
        <f t="shared" si="25"/>
        <v/>
      </c>
      <c r="AH22" s="40" t="str">
        <f t="array" ref="AH22">IF(AF22="Y",MAX(IFERROR(FIND(区切文字,TRIM(E22)),0)),"")</f>
        <v/>
      </c>
      <c r="AI22" s="40" t="str">
        <f t="shared" si="26"/>
        <v/>
      </c>
      <c r="AJ22" s="40" t="str">
        <f t="shared" si="27"/>
        <v/>
      </c>
      <c r="AK22" s="40" t="str">
        <f t="shared" si="28"/>
        <v/>
      </c>
      <c r="AL22" s="40" t="str">
        <f t="shared" si="29"/>
        <v/>
      </c>
      <c r="AM22" s="40" t="str">
        <f>IF(TRIM(H22)&amp;TRIM(I22)&lt;&gt;"","Y","")</f>
        <v/>
      </c>
      <c r="AN22" s="40" t="str">
        <f t="shared" si="31"/>
        <v/>
      </c>
      <c r="AO22" s="33"/>
      <c r="AP22" s="33"/>
      <c r="AQ22" s="33"/>
      <c r="AR22" s="33"/>
      <c r="AS22" s="41"/>
      <c r="AT22" s="33"/>
      <c r="AU22" s="33"/>
      <c r="AV22" s="33"/>
      <c r="AW22" s="33"/>
      <c r="AX22" s="33"/>
    </row>
    <row r="23" spans="2:54" ht="25.5" customHeight="1" thickBot="1" x14ac:dyDescent="0.2">
      <c r="B23" s="23">
        <v>20</v>
      </c>
      <c r="C23" s="73"/>
      <c r="D23" s="74"/>
      <c r="E23" s="74"/>
      <c r="F23" s="75"/>
      <c r="G23" s="90"/>
      <c r="H23" s="94"/>
      <c r="I23" s="76"/>
      <c r="J23" s="15"/>
      <c r="K23" s="110" t="str">
        <f t="shared" si="6"/>
        <v/>
      </c>
      <c r="L23" s="111"/>
      <c r="M23" s="16"/>
      <c r="N23" s="17"/>
      <c r="O23" s="17"/>
      <c r="P23" s="17"/>
      <c r="Q23" s="17"/>
      <c r="S23" s="17"/>
      <c r="T23" s="13"/>
      <c r="U23" s="13" t="str">
        <f t="shared" si="17"/>
        <v/>
      </c>
      <c r="V23" s="33"/>
      <c r="W23" s="35" t="str">
        <f t="shared" si="18"/>
        <v/>
      </c>
      <c r="X23" s="33"/>
      <c r="Y23" s="38" t="str">
        <f t="shared" si="19"/>
        <v/>
      </c>
      <c r="Z23" s="39" t="str">
        <f t="shared" si="20"/>
        <v/>
      </c>
      <c r="AA23" s="39" t="str">
        <f t="shared" si="0"/>
        <v/>
      </c>
      <c r="AB23" s="40" t="str">
        <f t="shared" si="21"/>
        <v/>
      </c>
      <c r="AC23" s="40" t="str">
        <f t="shared" si="22"/>
        <v/>
      </c>
      <c r="AD23" s="40" t="str">
        <f t="shared" si="23"/>
        <v/>
      </c>
      <c r="AE23" s="40" t="str">
        <f t="array" ref="AE23">IF(AC23="Y",MAX(IFERROR(FIND(区切文字,TRIM(D23)),0)),"")</f>
        <v/>
      </c>
      <c r="AF23" s="40" t="str">
        <f t="shared" si="24"/>
        <v/>
      </c>
      <c r="AG23" s="40" t="str">
        <f t="shared" si="25"/>
        <v/>
      </c>
      <c r="AH23" s="40" t="str">
        <f t="array" ref="AH23">IF(AF23="Y",MAX(IFERROR(FIND(区切文字,TRIM(E23)),0)),"")</f>
        <v/>
      </c>
      <c r="AI23" s="40" t="str">
        <f t="shared" si="26"/>
        <v/>
      </c>
      <c r="AJ23" s="40" t="str">
        <f t="shared" si="27"/>
        <v/>
      </c>
      <c r="AK23" s="40" t="str">
        <f t="shared" si="28"/>
        <v/>
      </c>
      <c r="AL23" s="40" t="str">
        <f t="shared" si="29"/>
        <v/>
      </c>
      <c r="AM23" s="40" t="str">
        <f t="shared" si="30"/>
        <v/>
      </c>
      <c r="AN23" s="40" t="str">
        <f t="shared" si="31"/>
        <v/>
      </c>
      <c r="AO23" s="33"/>
      <c r="AP23" s="33"/>
      <c r="AQ23" s="33"/>
      <c r="AR23" s="33"/>
      <c r="AS23" s="41"/>
      <c r="AT23" s="33"/>
      <c r="AU23" s="33"/>
      <c r="AV23" s="33"/>
      <c r="AW23" s="33"/>
      <c r="AX23" s="33"/>
    </row>
    <row r="24" spans="2:54" x14ac:dyDescent="0.15">
      <c r="J24" s="83"/>
      <c r="U24" s="13"/>
      <c r="V24" s="29"/>
      <c r="W24" s="29"/>
      <c r="X24" s="29"/>
      <c r="Y24" s="29"/>
      <c r="Z24" s="29"/>
      <c r="AA24" s="29"/>
      <c r="AB24" s="29"/>
      <c r="AC24" s="29"/>
      <c r="AD24" s="29"/>
      <c r="AE24" s="33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33"/>
      <c r="AX24" s="29"/>
    </row>
    <row r="25" spans="2:54" s="57" customFormat="1" ht="39" customHeight="1" thickBot="1" x14ac:dyDescent="0.2">
      <c r="B25" s="105" t="s">
        <v>86</v>
      </c>
      <c r="C25" s="105"/>
      <c r="D25" s="105"/>
      <c r="G25" s="58"/>
      <c r="H25" s="58"/>
      <c r="I25" s="58"/>
      <c r="J25" s="58"/>
      <c r="N25" s="58"/>
      <c r="O25" s="58"/>
      <c r="P25" s="58"/>
      <c r="Q25" s="58"/>
      <c r="S25" s="59"/>
      <c r="T25" s="59"/>
      <c r="U25" s="63"/>
      <c r="V25" s="61"/>
      <c r="W25" s="61"/>
      <c r="X25" s="61"/>
      <c r="Y25" s="61"/>
      <c r="Z25" s="61"/>
      <c r="AA25" s="61"/>
      <c r="AB25" s="61"/>
      <c r="AC25" s="61"/>
      <c r="AD25" s="61"/>
      <c r="AE25" s="62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2"/>
      <c r="AX25" s="61"/>
      <c r="AY25" s="59"/>
      <c r="AZ25" s="59"/>
      <c r="BA25" s="59"/>
      <c r="BB25" s="59"/>
    </row>
    <row r="26" spans="2:54" ht="36.75" customHeight="1" thickBot="1" x14ac:dyDescent="0.2">
      <c r="B26" s="18"/>
      <c r="C26" s="99" t="s">
        <v>48</v>
      </c>
      <c r="D26" s="19" t="s">
        <v>60</v>
      </c>
      <c r="E26" s="19" t="s">
        <v>64</v>
      </c>
      <c r="F26" s="100" t="s">
        <v>3</v>
      </c>
      <c r="G26" s="86" t="s">
        <v>24</v>
      </c>
      <c r="H26" s="91" t="s">
        <v>94</v>
      </c>
      <c r="I26" s="84" t="s">
        <v>95</v>
      </c>
      <c r="J26" s="20" t="s">
        <v>92</v>
      </c>
      <c r="K26" s="64" t="s">
        <v>61</v>
      </c>
      <c r="L26" s="19" t="s">
        <v>62</v>
      </c>
      <c r="M26" s="100" t="s">
        <v>3</v>
      </c>
      <c r="N26" s="86" t="s">
        <v>24</v>
      </c>
      <c r="O26" s="91" t="s">
        <v>93</v>
      </c>
      <c r="P26" s="84" t="s">
        <v>96</v>
      </c>
      <c r="Q26" s="85" t="s">
        <v>97</v>
      </c>
      <c r="S26" s="34" t="s">
        <v>45</v>
      </c>
      <c r="T26" s="34" t="s">
        <v>46</v>
      </c>
      <c r="U26" s="13"/>
      <c r="V26" s="33"/>
      <c r="W26" s="35"/>
      <c r="X26" s="33"/>
      <c r="Y26" s="6" t="s">
        <v>34</v>
      </c>
      <c r="Z26" s="6" t="s">
        <v>66</v>
      </c>
      <c r="AA26" s="36" t="s">
        <v>69</v>
      </c>
      <c r="AB26" s="36" t="s">
        <v>72</v>
      </c>
      <c r="AC26" s="6" t="s">
        <v>36</v>
      </c>
      <c r="AD26" s="6" t="s">
        <v>35</v>
      </c>
      <c r="AE26" s="6" t="s">
        <v>37</v>
      </c>
      <c r="AF26" s="6" t="s">
        <v>29</v>
      </c>
      <c r="AG26" s="6" t="s">
        <v>27</v>
      </c>
      <c r="AH26" s="6" t="s">
        <v>25</v>
      </c>
      <c r="AI26" s="6" t="s">
        <v>70</v>
      </c>
      <c r="AJ26" s="6" t="s">
        <v>28</v>
      </c>
      <c r="AK26" s="6" t="s">
        <v>71</v>
      </c>
      <c r="AL26" s="6" t="s">
        <v>26</v>
      </c>
      <c r="AM26" s="6" t="s">
        <v>77</v>
      </c>
      <c r="AN26" s="6" t="s">
        <v>78</v>
      </c>
      <c r="AO26" s="6" t="s">
        <v>39</v>
      </c>
      <c r="AP26" s="6" t="s">
        <v>38</v>
      </c>
      <c r="AQ26" s="6" t="s">
        <v>40</v>
      </c>
      <c r="AR26" s="6" t="s">
        <v>31</v>
      </c>
      <c r="AS26" s="6" t="s">
        <v>33</v>
      </c>
      <c r="AT26" s="6" t="s">
        <v>32</v>
      </c>
      <c r="AU26" s="6" t="s">
        <v>79</v>
      </c>
      <c r="AV26" s="6" t="s">
        <v>80</v>
      </c>
      <c r="AW26" s="6" t="s">
        <v>81</v>
      </c>
      <c r="AX26" s="6" t="s">
        <v>30</v>
      </c>
      <c r="AY26" s="6" t="s">
        <v>82</v>
      </c>
      <c r="AZ26" s="6" t="s">
        <v>83</v>
      </c>
    </row>
    <row r="27" spans="2:54" ht="25.5" customHeight="1" x14ac:dyDescent="0.15">
      <c r="B27" s="21">
        <v>1</v>
      </c>
      <c r="C27" s="95"/>
      <c r="D27" s="66"/>
      <c r="E27" s="66"/>
      <c r="F27" s="67"/>
      <c r="G27" s="88"/>
      <c r="H27" s="92"/>
      <c r="I27" s="80"/>
      <c r="J27" s="68"/>
      <c r="K27" s="77"/>
      <c r="L27" s="66"/>
      <c r="M27" s="67"/>
      <c r="N27" s="88"/>
      <c r="O27" s="92"/>
      <c r="P27" s="80"/>
      <c r="Q27" s="68"/>
      <c r="S27" s="24" t="str">
        <f>IF(Y27&lt;&gt;"",IF(AA27&lt;&gt;"",AA27,IF(AD27&lt;&gt;"",AD27,IF(AG27&lt;&gt;"",AG27,IF(AJ27&lt;&gt;"",AJ27,IF(AL27&lt;&gt;"",AL27,IF(AN27&lt;&gt;"",AN27,"OK")))))),"")</f>
        <v/>
      </c>
      <c r="T27" s="24" t="str">
        <f>IF(Y27&lt;&gt;"",IF(AA27&lt;&gt;"",AA27,IF(AP27&lt;&gt;"",AP27,IF(AS27&lt;&gt;"",AS27,IF(AV27&lt;&gt;"",AV27,IF(AX27&lt;&gt;"",AX27,IF(AZ27&lt;&gt;"",AZ27,"OK")))))),"")</f>
        <v/>
      </c>
      <c r="U27" s="13" t="str">
        <f>IF(S27&amp;T27="","",IF(S27&amp;T27="OKOK","OK","NG"))</f>
        <v/>
      </c>
      <c r="V27" s="33"/>
      <c r="W27" s="35" t="str">
        <f>S27&amp;T27</f>
        <v/>
      </c>
      <c r="X27" s="33"/>
      <c r="Y27" s="38" t="str">
        <f>TRIM(C27&amp;D27&amp;E27&amp;F27&amp;G27&amp;H27&amp;J27)</f>
        <v/>
      </c>
      <c r="Z27" s="39" t="str">
        <f>IF(TRIM(C27)&lt;&gt;"","Y","")</f>
        <v/>
      </c>
      <c r="AA27" s="39" t="str">
        <f t="shared" ref="AA27:AA46" si="34">IF(AND($Y27&lt;&gt;"",$Z27&lt;&gt;"Y"),ERR種目未選択,"")</f>
        <v/>
      </c>
      <c r="AB27" s="40" t="str">
        <f>IF(AND($Z27="Y",$AA27=""),VALUE(ASC(LEFT(C27,1))),"")</f>
        <v/>
      </c>
      <c r="AC27" s="40" t="str">
        <f>IF(TRIM(D27)&lt;&gt;"","Y","")</f>
        <v/>
      </c>
      <c r="AD27" s="40" t="str">
        <f t="shared" ref="AD27:AD46" si="35">IF($Y27="","",IF(AC27="",ERR選手未入力,IF(AE27=0,ERR選手区切,"")))</f>
        <v/>
      </c>
      <c r="AE27" s="40" t="str">
        <f t="array" ref="AE27">IF(AC27="Y",MAX(IFERROR(FIND(区切文字,TRIM(D27)),0)),"")</f>
        <v/>
      </c>
      <c r="AF27" s="40" t="str">
        <f>IF(TRIM(E27)&lt;&gt;"","Y","")</f>
        <v/>
      </c>
      <c r="AG27" s="40" t="str">
        <f t="shared" ref="AG27:AG46" si="36">IF($Y27="","",IF(AF27="",ERRふりがな未入力,IF(AH27=0,ERRふりがな区切,"")))</f>
        <v/>
      </c>
      <c r="AH27" s="40" t="str">
        <f t="array" ref="AH27">IF(AF27="Y",MAX(IFERROR(FIND(区切文字,TRIM(E27)),0)),"")</f>
        <v/>
      </c>
      <c r="AI27" s="40" t="str">
        <f>IF(TRIM(F27)&lt;&gt;"","Y","")</f>
        <v/>
      </c>
      <c r="AJ27" s="40" t="str">
        <f t="shared" ref="AJ27:AJ46" si="37">IF($Y27="","",IF(OR(F27&gt;AB27,AI27=""),ERR学年,""))</f>
        <v/>
      </c>
      <c r="AK27" s="40" t="str">
        <f>IF(TRIM(G27)&lt;&gt;"","Y","")</f>
        <v/>
      </c>
      <c r="AL27" s="40" t="str">
        <f t="shared" ref="AL27:AL46" si="38">IF($Y27="","",IF(LEN(TRIM(G27))&lt;&gt;10,ERR登録番号,""))</f>
        <v/>
      </c>
      <c r="AM27" s="40" t="str">
        <f>IF(TRIM(H27)&amp;TRIM(J27)&lt;&gt;"","Y","")</f>
        <v/>
      </c>
      <c r="AN27" s="101"/>
      <c r="AO27" s="40" t="str">
        <f>IF(TRIM(K27)&lt;&gt;"","Y","")</f>
        <v/>
      </c>
      <c r="AP27" s="40" t="str">
        <f t="shared" ref="AP27:AP46" si="39">IF($Y27="","",IF(AO27="",ERR選手未入力,IF(AQ27=0,ERR選手区切,"")))</f>
        <v/>
      </c>
      <c r="AQ27" s="40" t="str">
        <f t="array" ref="AQ27">IF(AO27="Y",MAX(IFERROR(FIND(区切文字,TRIM(K27)),0)),"")</f>
        <v/>
      </c>
      <c r="AR27" s="40" t="str">
        <f>IF(TRIM(L27)&lt;&gt;"","Y","")</f>
        <v/>
      </c>
      <c r="AS27" s="40" t="str">
        <f t="shared" ref="AS27:AS46" si="40">IF($Y27="","",IF(AR27="",ERRふりがな未入力,IF(AT27=0,ERRふりがな区切,"")))</f>
        <v/>
      </c>
      <c r="AT27" s="40" t="str">
        <f t="array" ref="AT27">IF(AR27="Y",MAX(IFERROR(FIND(区切文字,TRIM(L27)),0)),"")</f>
        <v/>
      </c>
      <c r="AU27" s="40" t="str">
        <f>IF(TRIM(M27)&lt;&gt;"","Y","")</f>
        <v/>
      </c>
      <c r="AV27" s="40" t="str">
        <f t="shared" ref="AV27:AV46" si="41">IF($Y27="","",IF(OR(M27&gt;AB27,AU27=""),ERR学年,""))</f>
        <v/>
      </c>
      <c r="AW27" s="40" t="str">
        <f>IF(TRIM(N27)&lt;&gt;"","Y","")</f>
        <v/>
      </c>
      <c r="AX27" s="40" t="str">
        <f t="shared" ref="AX27:AX46" si="42">IF($Y27="","",IF(LEN(TRIM(N27))&lt;&gt;10,ERR登録番号,""))</f>
        <v/>
      </c>
      <c r="AY27" s="40" t="str">
        <f>IF(TRIM(O27)&amp;TRIM(Q27)&lt;&gt;"","Y","")</f>
        <v/>
      </c>
      <c r="AZ27" s="101"/>
    </row>
    <row r="28" spans="2:54" ht="25.5" customHeight="1" x14ac:dyDescent="0.15">
      <c r="B28" s="22">
        <v>2</v>
      </c>
      <c r="C28" s="96"/>
      <c r="D28" s="70"/>
      <c r="E28" s="70"/>
      <c r="F28" s="71"/>
      <c r="G28" s="89"/>
      <c r="H28" s="93"/>
      <c r="I28" s="81"/>
      <c r="J28" s="72"/>
      <c r="K28" s="78"/>
      <c r="L28" s="70"/>
      <c r="M28" s="71"/>
      <c r="N28" s="89"/>
      <c r="O28" s="93"/>
      <c r="P28" s="81"/>
      <c r="Q28" s="72"/>
      <c r="S28" s="24" t="str">
        <f t="shared" ref="S28:S46" si="43">IF(Y28&lt;&gt;"",IF(AA28&lt;&gt;"",AA28,IF(AD28&lt;&gt;"",AD28,IF(AG28&lt;&gt;"",AG28,IF(AJ28&lt;&gt;"",AJ28,IF(AL28&lt;&gt;"",AL28,IF(AN28&lt;&gt;"",AN28,"OK")))))),"")</f>
        <v/>
      </c>
      <c r="T28" s="24" t="str">
        <f t="shared" ref="T28:T46" si="44">IF(Y28&lt;&gt;"",IF(AA28&lt;&gt;"",AA28,IF(AP28&lt;&gt;"",AP28,IF(AS28&lt;&gt;"",AS28,IF(AV28&lt;&gt;"",AV28,IF(AX28&lt;&gt;"",AX28,IF(AZ28&lt;&gt;"",AZ28,"OK")))))),"")</f>
        <v/>
      </c>
      <c r="U28" s="13" t="str">
        <f t="shared" ref="U28:U46" si="45">IF(S28&amp;T28="","",IF(S28&amp;T28="OKOK","OK","NG"))</f>
        <v/>
      </c>
      <c r="V28" s="33"/>
      <c r="W28" s="35" t="str">
        <f t="shared" ref="W28:W46" si="46">S28&amp;T28</f>
        <v/>
      </c>
      <c r="X28" s="33"/>
      <c r="Y28" s="38" t="str">
        <f>TRIM(C28&amp;D28&amp;E28&amp;F28&amp;G28&amp;H28&amp;J28)</f>
        <v/>
      </c>
      <c r="Z28" s="39" t="str">
        <f t="shared" ref="Z28:Z46" si="47">IF(TRIM(C28)&lt;&gt;"","Y","")</f>
        <v/>
      </c>
      <c r="AA28" s="39" t="str">
        <f t="shared" si="34"/>
        <v/>
      </c>
      <c r="AB28" s="40" t="str">
        <f t="shared" ref="AB28:AB46" si="48">IF(AND($Z28="Y",$AA28=""),VALUE(ASC(LEFT(C28,1))),"")</f>
        <v/>
      </c>
      <c r="AC28" s="40" t="str">
        <f t="shared" ref="AC28:AC46" si="49">IF(TRIM(D28)&lt;&gt;"","Y","")</f>
        <v/>
      </c>
      <c r="AD28" s="40" t="str">
        <f t="shared" si="35"/>
        <v/>
      </c>
      <c r="AE28" s="40" t="str">
        <f t="array" ref="AE28">IF(AC28="Y",MAX(IFERROR(FIND(区切文字,TRIM(D28)),0)),"")</f>
        <v/>
      </c>
      <c r="AF28" s="40" t="str">
        <f t="shared" ref="AF28:AF46" si="50">IF(TRIM(E28)&lt;&gt;"","Y","")</f>
        <v/>
      </c>
      <c r="AG28" s="40" t="str">
        <f t="shared" si="36"/>
        <v/>
      </c>
      <c r="AH28" s="40" t="str">
        <f t="array" ref="AH28">IF(AF28="Y",MAX(IFERROR(FIND(区切文字,TRIM(E28)),0)),"")</f>
        <v/>
      </c>
      <c r="AI28" s="40" t="str">
        <f t="shared" ref="AI28:AI46" si="51">IF(TRIM(F28)&lt;&gt;"","Y","")</f>
        <v/>
      </c>
      <c r="AJ28" s="40" t="str">
        <f t="shared" si="37"/>
        <v/>
      </c>
      <c r="AK28" s="40" t="str">
        <f t="shared" ref="AK28:AK46" si="52">IF(TRIM(G28)&lt;&gt;"","Y","")</f>
        <v/>
      </c>
      <c r="AL28" s="40" t="str">
        <f t="shared" si="38"/>
        <v/>
      </c>
      <c r="AM28" s="40" t="str">
        <f>IF(TRIM(H28)&amp;TRIM(J28)&lt;&gt;"","Y","")</f>
        <v/>
      </c>
      <c r="AN28" s="101"/>
      <c r="AO28" s="40" t="str">
        <f t="shared" ref="AO28:AO46" si="53">IF(TRIM(K28)&lt;&gt;"","Y","")</f>
        <v/>
      </c>
      <c r="AP28" s="40" t="str">
        <f t="shared" si="39"/>
        <v/>
      </c>
      <c r="AQ28" s="40" t="str">
        <f t="array" ref="AQ28">IF(AO28="Y",MAX(IFERROR(FIND(区切文字,TRIM(K28)),0)),"")</f>
        <v/>
      </c>
      <c r="AR28" s="40" t="str">
        <f t="shared" ref="AR28:AR46" si="54">IF(TRIM(L28)&lt;&gt;"","Y","")</f>
        <v/>
      </c>
      <c r="AS28" s="40" t="str">
        <f t="shared" si="40"/>
        <v/>
      </c>
      <c r="AT28" s="40" t="str">
        <f t="array" ref="AT28">IF(AR28="Y",MAX(IFERROR(FIND(区切文字,TRIM(L28)),0)),"")</f>
        <v/>
      </c>
      <c r="AU28" s="40" t="str">
        <f t="shared" ref="AU28:AU46" si="55">IF(TRIM(M28)&lt;&gt;"","Y","")</f>
        <v/>
      </c>
      <c r="AV28" s="40" t="str">
        <f t="shared" si="41"/>
        <v/>
      </c>
      <c r="AW28" s="40" t="str">
        <f t="shared" ref="AW28:AW46" si="56">IF(TRIM(N28)&lt;&gt;"","Y","")</f>
        <v/>
      </c>
      <c r="AX28" s="40" t="str">
        <f t="shared" si="42"/>
        <v/>
      </c>
      <c r="AY28" s="40" t="str">
        <f t="shared" ref="AY28:AY46" si="57">IF(TRIM(O28)&amp;TRIM(Q28)&lt;&gt;"","Y","")</f>
        <v/>
      </c>
      <c r="AZ28" s="101"/>
    </row>
    <row r="29" spans="2:54" ht="25.5" customHeight="1" x14ac:dyDescent="0.15">
      <c r="B29" s="22">
        <v>3</v>
      </c>
      <c r="C29" s="96"/>
      <c r="D29" s="70"/>
      <c r="E29" s="70"/>
      <c r="F29" s="71"/>
      <c r="G29" s="89"/>
      <c r="H29" s="93"/>
      <c r="I29" s="81"/>
      <c r="J29" s="72"/>
      <c r="K29" s="78"/>
      <c r="L29" s="70"/>
      <c r="M29" s="71"/>
      <c r="N29" s="89"/>
      <c r="O29" s="93"/>
      <c r="P29" s="81"/>
      <c r="Q29" s="72"/>
      <c r="S29" s="24" t="str">
        <f t="shared" si="43"/>
        <v/>
      </c>
      <c r="T29" s="24" t="str">
        <f t="shared" si="44"/>
        <v/>
      </c>
      <c r="U29" s="13" t="str">
        <f t="shared" si="45"/>
        <v/>
      </c>
      <c r="V29" s="33"/>
      <c r="W29" s="35" t="str">
        <f t="shared" si="46"/>
        <v/>
      </c>
      <c r="X29" s="33"/>
      <c r="Y29" s="38" t="str">
        <f>TRIM(C29&amp;D29&amp;E29&amp;F29&amp;G29&amp;H29&amp;J29)</f>
        <v/>
      </c>
      <c r="Z29" s="39" t="str">
        <f t="shared" si="47"/>
        <v/>
      </c>
      <c r="AA29" s="39" t="str">
        <f t="shared" si="34"/>
        <v/>
      </c>
      <c r="AB29" s="40" t="str">
        <f t="shared" si="48"/>
        <v/>
      </c>
      <c r="AC29" s="40" t="str">
        <f t="shared" si="49"/>
        <v/>
      </c>
      <c r="AD29" s="40" t="str">
        <f t="shared" si="35"/>
        <v/>
      </c>
      <c r="AE29" s="40" t="str">
        <f t="array" ref="AE29">IF(AC29="Y",MAX(IFERROR(FIND(区切文字,TRIM(D29)),0)),"")</f>
        <v/>
      </c>
      <c r="AF29" s="40" t="str">
        <f t="shared" si="50"/>
        <v/>
      </c>
      <c r="AG29" s="40" t="str">
        <f t="shared" si="36"/>
        <v/>
      </c>
      <c r="AH29" s="40" t="str">
        <f t="array" ref="AH29">IF(AF29="Y",MAX(IFERROR(FIND(区切文字,TRIM(E29)),0)),"")</f>
        <v/>
      </c>
      <c r="AI29" s="40" t="str">
        <f t="shared" si="51"/>
        <v/>
      </c>
      <c r="AJ29" s="40" t="str">
        <f t="shared" si="37"/>
        <v/>
      </c>
      <c r="AK29" s="40" t="str">
        <f t="shared" si="52"/>
        <v/>
      </c>
      <c r="AL29" s="40" t="str">
        <f t="shared" si="38"/>
        <v/>
      </c>
      <c r="AM29" s="40" t="str">
        <f>IF(TRIM(H29)&amp;TRIM(J29)&lt;&gt;"","Y","")</f>
        <v/>
      </c>
      <c r="AN29" s="101"/>
      <c r="AO29" s="40" t="str">
        <f t="shared" si="53"/>
        <v/>
      </c>
      <c r="AP29" s="40" t="str">
        <f t="shared" si="39"/>
        <v/>
      </c>
      <c r="AQ29" s="40" t="str">
        <f t="array" ref="AQ29">IF(AO29="Y",MAX(IFERROR(FIND(区切文字,TRIM(K29)),0)),"")</f>
        <v/>
      </c>
      <c r="AR29" s="40" t="str">
        <f t="shared" si="54"/>
        <v/>
      </c>
      <c r="AS29" s="40" t="str">
        <f t="shared" si="40"/>
        <v/>
      </c>
      <c r="AT29" s="40" t="str">
        <f t="array" ref="AT29">IF(AR29="Y",MAX(IFERROR(FIND(区切文字,TRIM(L29)),0)),"")</f>
        <v/>
      </c>
      <c r="AU29" s="40" t="str">
        <f t="shared" si="55"/>
        <v/>
      </c>
      <c r="AV29" s="40" t="str">
        <f t="shared" si="41"/>
        <v/>
      </c>
      <c r="AW29" s="40" t="str">
        <f t="shared" si="56"/>
        <v/>
      </c>
      <c r="AX29" s="40" t="str">
        <f t="shared" si="42"/>
        <v/>
      </c>
      <c r="AY29" s="40" t="str">
        <f t="shared" si="57"/>
        <v/>
      </c>
      <c r="AZ29" s="101"/>
    </row>
    <row r="30" spans="2:54" ht="25.5" customHeight="1" x14ac:dyDescent="0.15">
      <c r="B30" s="22">
        <v>4</v>
      </c>
      <c r="C30" s="96"/>
      <c r="D30" s="70"/>
      <c r="E30" s="70"/>
      <c r="F30" s="71"/>
      <c r="G30" s="89"/>
      <c r="H30" s="93"/>
      <c r="I30" s="81"/>
      <c r="J30" s="72"/>
      <c r="K30" s="78"/>
      <c r="L30" s="70"/>
      <c r="M30" s="71"/>
      <c r="N30" s="89"/>
      <c r="O30" s="93"/>
      <c r="P30" s="81"/>
      <c r="Q30" s="72"/>
      <c r="S30" s="24" t="str">
        <f t="shared" si="43"/>
        <v/>
      </c>
      <c r="T30" s="24" t="str">
        <f t="shared" si="44"/>
        <v/>
      </c>
      <c r="U30" s="13" t="str">
        <f t="shared" si="45"/>
        <v/>
      </c>
      <c r="V30" s="33"/>
      <c r="W30" s="35" t="str">
        <f t="shared" si="46"/>
        <v/>
      </c>
      <c r="X30" s="33"/>
      <c r="Y30" s="38" t="str">
        <f t="shared" ref="Y30:Y46" si="58">TRIM(C30&amp;D30&amp;E30&amp;F30&amp;G30&amp;H30&amp;J30)</f>
        <v/>
      </c>
      <c r="Z30" s="39" t="str">
        <f t="shared" si="47"/>
        <v/>
      </c>
      <c r="AA30" s="39" t="str">
        <f t="shared" si="34"/>
        <v/>
      </c>
      <c r="AB30" s="40" t="str">
        <f t="shared" si="48"/>
        <v/>
      </c>
      <c r="AC30" s="40" t="str">
        <f t="shared" si="49"/>
        <v/>
      </c>
      <c r="AD30" s="40" t="str">
        <f t="shared" si="35"/>
        <v/>
      </c>
      <c r="AE30" s="40" t="str">
        <f t="array" ref="AE30">IF(AC30="Y",MAX(IFERROR(FIND(区切文字,TRIM(D30)),0)),"")</f>
        <v/>
      </c>
      <c r="AF30" s="40" t="str">
        <f t="shared" si="50"/>
        <v/>
      </c>
      <c r="AG30" s="40" t="str">
        <f t="shared" si="36"/>
        <v/>
      </c>
      <c r="AH30" s="40" t="str">
        <f t="array" ref="AH30">IF(AF30="Y",MAX(IFERROR(FIND(区切文字,TRIM(E30)),0)),"")</f>
        <v/>
      </c>
      <c r="AI30" s="40" t="str">
        <f t="shared" si="51"/>
        <v/>
      </c>
      <c r="AJ30" s="40" t="str">
        <f t="shared" si="37"/>
        <v/>
      </c>
      <c r="AK30" s="40" t="str">
        <f t="shared" si="52"/>
        <v/>
      </c>
      <c r="AL30" s="40" t="str">
        <f t="shared" si="38"/>
        <v/>
      </c>
      <c r="AM30" s="40" t="str">
        <f t="shared" ref="AM30:AM46" si="59">IF(TRIM(H30)&amp;TRIM(J30)&lt;&gt;"","Y","")</f>
        <v/>
      </c>
      <c r="AN30" s="101"/>
      <c r="AO30" s="40" t="str">
        <f t="shared" si="53"/>
        <v/>
      </c>
      <c r="AP30" s="40" t="str">
        <f t="shared" si="39"/>
        <v/>
      </c>
      <c r="AQ30" s="40" t="str">
        <f t="array" ref="AQ30">IF(AO30="Y",MAX(IFERROR(FIND(区切文字,TRIM(K30)),0)),"")</f>
        <v/>
      </c>
      <c r="AR30" s="40" t="str">
        <f t="shared" si="54"/>
        <v/>
      </c>
      <c r="AS30" s="40" t="str">
        <f t="shared" si="40"/>
        <v/>
      </c>
      <c r="AT30" s="40" t="str">
        <f t="array" ref="AT30">IF(AR30="Y",MAX(IFERROR(FIND(区切文字,TRIM(L30)),0)),"")</f>
        <v/>
      </c>
      <c r="AU30" s="40" t="str">
        <f t="shared" si="55"/>
        <v/>
      </c>
      <c r="AV30" s="40" t="str">
        <f t="shared" si="41"/>
        <v/>
      </c>
      <c r="AW30" s="40" t="str">
        <f t="shared" si="56"/>
        <v/>
      </c>
      <c r="AX30" s="40" t="str">
        <f t="shared" si="42"/>
        <v/>
      </c>
      <c r="AY30" s="40" t="str">
        <f t="shared" si="57"/>
        <v/>
      </c>
      <c r="AZ30" s="101"/>
    </row>
    <row r="31" spans="2:54" ht="25.5" customHeight="1" x14ac:dyDescent="0.15">
      <c r="B31" s="22">
        <v>5</v>
      </c>
      <c r="C31" s="96"/>
      <c r="D31" s="70"/>
      <c r="E31" s="70"/>
      <c r="F31" s="71"/>
      <c r="G31" s="89"/>
      <c r="H31" s="93"/>
      <c r="I31" s="81"/>
      <c r="J31" s="72"/>
      <c r="K31" s="78"/>
      <c r="L31" s="70"/>
      <c r="M31" s="71"/>
      <c r="N31" s="89"/>
      <c r="O31" s="93"/>
      <c r="P31" s="81"/>
      <c r="Q31" s="72"/>
      <c r="S31" s="24" t="str">
        <f t="shared" si="43"/>
        <v/>
      </c>
      <c r="T31" s="24" t="str">
        <f t="shared" si="44"/>
        <v/>
      </c>
      <c r="U31" s="13" t="str">
        <f t="shared" si="45"/>
        <v/>
      </c>
      <c r="V31" s="33"/>
      <c r="W31" s="35" t="str">
        <f t="shared" si="46"/>
        <v/>
      </c>
      <c r="X31" s="33"/>
      <c r="Y31" s="38" t="str">
        <f t="shared" si="58"/>
        <v/>
      </c>
      <c r="Z31" s="39" t="str">
        <f t="shared" si="47"/>
        <v/>
      </c>
      <c r="AA31" s="39" t="str">
        <f t="shared" si="34"/>
        <v/>
      </c>
      <c r="AB31" s="40" t="str">
        <f t="shared" si="48"/>
        <v/>
      </c>
      <c r="AC31" s="40" t="str">
        <f t="shared" si="49"/>
        <v/>
      </c>
      <c r="AD31" s="40" t="str">
        <f t="shared" si="35"/>
        <v/>
      </c>
      <c r="AE31" s="40" t="str">
        <f t="array" ref="AE31">IF(AC31="Y",MAX(IFERROR(FIND(区切文字,TRIM(D31)),0)),"")</f>
        <v/>
      </c>
      <c r="AF31" s="40" t="str">
        <f t="shared" si="50"/>
        <v/>
      </c>
      <c r="AG31" s="40" t="str">
        <f t="shared" si="36"/>
        <v/>
      </c>
      <c r="AH31" s="40" t="str">
        <f t="array" ref="AH31">IF(AF31="Y",MAX(IFERROR(FIND(区切文字,TRIM(E31)),0)),"")</f>
        <v/>
      </c>
      <c r="AI31" s="40" t="str">
        <f t="shared" si="51"/>
        <v/>
      </c>
      <c r="AJ31" s="40" t="str">
        <f t="shared" si="37"/>
        <v/>
      </c>
      <c r="AK31" s="40" t="str">
        <f t="shared" si="52"/>
        <v/>
      </c>
      <c r="AL31" s="40" t="str">
        <f t="shared" si="38"/>
        <v/>
      </c>
      <c r="AM31" s="40" t="str">
        <f t="shared" si="59"/>
        <v/>
      </c>
      <c r="AN31" s="101"/>
      <c r="AO31" s="40" t="str">
        <f t="shared" si="53"/>
        <v/>
      </c>
      <c r="AP31" s="40" t="str">
        <f t="shared" si="39"/>
        <v/>
      </c>
      <c r="AQ31" s="40" t="str">
        <f t="array" ref="AQ31">IF(AO31="Y",MAX(IFERROR(FIND(区切文字,TRIM(K31)),0)),"")</f>
        <v/>
      </c>
      <c r="AR31" s="40" t="str">
        <f t="shared" si="54"/>
        <v/>
      </c>
      <c r="AS31" s="40" t="str">
        <f t="shared" si="40"/>
        <v/>
      </c>
      <c r="AT31" s="40" t="str">
        <f t="array" ref="AT31">IF(AR31="Y",MAX(IFERROR(FIND(区切文字,TRIM(L31)),0)),"")</f>
        <v/>
      </c>
      <c r="AU31" s="40" t="str">
        <f t="shared" si="55"/>
        <v/>
      </c>
      <c r="AV31" s="40" t="str">
        <f t="shared" si="41"/>
        <v/>
      </c>
      <c r="AW31" s="40" t="str">
        <f t="shared" si="56"/>
        <v/>
      </c>
      <c r="AX31" s="40" t="str">
        <f t="shared" si="42"/>
        <v/>
      </c>
      <c r="AY31" s="40" t="str">
        <f t="shared" si="57"/>
        <v/>
      </c>
      <c r="AZ31" s="101"/>
    </row>
    <row r="32" spans="2:54" ht="25.5" customHeight="1" x14ac:dyDescent="0.15">
      <c r="B32" s="22">
        <v>6</v>
      </c>
      <c r="C32" s="96"/>
      <c r="D32" s="70"/>
      <c r="E32" s="70"/>
      <c r="F32" s="71"/>
      <c r="G32" s="89"/>
      <c r="H32" s="93"/>
      <c r="I32" s="81"/>
      <c r="J32" s="72"/>
      <c r="K32" s="78"/>
      <c r="L32" s="70"/>
      <c r="M32" s="71"/>
      <c r="N32" s="89"/>
      <c r="O32" s="93"/>
      <c r="P32" s="81"/>
      <c r="Q32" s="72"/>
      <c r="S32" s="24" t="str">
        <f t="shared" si="43"/>
        <v/>
      </c>
      <c r="T32" s="24" t="str">
        <f t="shared" si="44"/>
        <v/>
      </c>
      <c r="U32" s="13" t="str">
        <f t="shared" si="45"/>
        <v/>
      </c>
      <c r="V32" s="33"/>
      <c r="W32" s="35" t="str">
        <f t="shared" si="46"/>
        <v/>
      </c>
      <c r="X32" s="33"/>
      <c r="Y32" s="38" t="str">
        <f t="shared" si="58"/>
        <v/>
      </c>
      <c r="Z32" s="39" t="str">
        <f t="shared" si="47"/>
        <v/>
      </c>
      <c r="AA32" s="39" t="str">
        <f t="shared" si="34"/>
        <v/>
      </c>
      <c r="AB32" s="40" t="str">
        <f t="shared" si="48"/>
        <v/>
      </c>
      <c r="AC32" s="40" t="str">
        <f t="shared" si="49"/>
        <v/>
      </c>
      <c r="AD32" s="40" t="str">
        <f t="shared" si="35"/>
        <v/>
      </c>
      <c r="AE32" s="40" t="str">
        <f t="array" ref="AE32">IF(AC32="Y",MAX(IFERROR(FIND(区切文字,TRIM(D32)),0)),"")</f>
        <v/>
      </c>
      <c r="AF32" s="40" t="str">
        <f t="shared" si="50"/>
        <v/>
      </c>
      <c r="AG32" s="40" t="str">
        <f t="shared" si="36"/>
        <v/>
      </c>
      <c r="AH32" s="40" t="str">
        <f t="array" ref="AH32">IF(AF32="Y",MAX(IFERROR(FIND(区切文字,TRIM(E32)),0)),"")</f>
        <v/>
      </c>
      <c r="AI32" s="40" t="str">
        <f t="shared" si="51"/>
        <v/>
      </c>
      <c r="AJ32" s="40" t="str">
        <f t="shared" si="37"/>
        <v/>
      </c>
      <c r="AK32" s="40" t="str">
        <f t="shared" si="52"/>
        <v/>
      </c>
      <c r="AL32" s="40" t="str">
        <f t="shared" si="38"/>
        <v/>
      </c>
      <c r="AM32" s="40" t="str">
        <f t="shared" si="59"/>
        <v/>
      </c>
      <c r="AN32" s="101"/>
      <c r="AO32" s="40" t="str">
        <f t="shared" si="53"/>
        <v/>
      </c>
      <c r="AP32" s="40" t="str">
        <f t="shared" si="39"/>
        <v/>
      </c>
      <c r="AQ32" s="40" t="str">
        <f t="array" ref="AQ32">IF(AO32="Y",MAX(IFERROR(FIND(区切文字,TRIM(K32)),0)),"")</f>
        <v/>
      </c>
      <c r="AR32" s="40" t="str">
        <f t="shared" si="54"/>
        <v/>
      </c>
      <c r="AS32" s="40" t="str">
        <f t="shared" si="40"/>
        <v/>
      </c>
      <c r="AT32" s="40" t="str">
        <f t="array" ref="AT32">IF(AR32="Y",MAX(IFERROR(FIND(区切文字,TRIM(L32)),0)),"")</f>
        <v/>
      </c>
      <c r="AU32" s="40" t="str">
        <f t="shared" si="55"/>
        <v/>
      </c>
      <c r="AV32" s="40" t="str">
        <f t="shared" si="41"/>
        <v/>
      </c>
      <c r="AW32" s="40" t="str">
        <f t="shared" si="56"/>
        <v/>
      </c>
      <c r="AX32" s="40" t="str">
        <f t="shared" si="42"/>
        <v/>
      </c>
      <c r="AY32" s="40" t="str">
        <f t="shared" si="57"/>
        <v/>
      </c>
      <c r="AZ32" s="101"/>
    </row>
    <row r="33" spans="2:52" ht="25.5" customHeight="1" x14ac:dyDescent="0.15">
      <c r="B33" s="22">
        <v>7</v>
      </c>
      <c r="C33" s="96"/>
      <c r="D33" s="70"/>
      <c r="E33" s="70"/>
      <c r="F33" s="71"/>
      <c r="G33" s="89"/>
      <c r="H33" s="93"/>
      <c r="I33" s="81"/>
      <c r="J33" s="72"/>
      <c r="K33" s="78"/>
      <c r="L33" s="70"/>
      <c r="M33" s="71"/>
      <c r="N33" s="89"/>
      <c r="O33" s="93"/>
      <c r="P33" s="81"/>
      <c r="Q33" s="72"/>
      <c r="S33" s="24" t="str">
        <f t="shared" si="43"/>
        <v/>
      </c>
      <c r="T33" s="24" t="str">
        <f t="shared" si="44"/>
        <v/>
      </c>
      <c r="U33" s="13" t="str">
        <f t="shared" si="45"/>
        <v/>
      </c>
      <c r="V33" s="33"/>
      <c r="W33" s="35" t="str">
        <f t="shared" si="46"/>
        <v/>
      </c>
      <c r="X33" s="33"/>
      <c r="Y33" s="38" t="str">
        <f t="shared" si="58"/>
        <v/>
      </c>
      <c r="Z33" s="39" t="str">
        <f t="shared" si="47"/>
        <v/>
      </c>
      <c r="AA33" s="39" t="str">
        <f t="shared" si="34"/>
        <v/>
      </c>
      <c r="AB33" s="40" t="str">
        <f t="shared" si="48"/>
        <v/>
      </c>
      <c r="AC33" s="40" t="str">
        <f t="shared" si="49"/>
        <v/>
      </c>
      <c r="AD33" s="40" t="str">
        <f t="shared" si="35"/>
        <v/>
      </c>
      <c r="AE33" s="40" t="str">
        <f t="array" ref="AE33">IF(AC33="Y",MAX(IFERROR(FIND(区切文字,TRIM(D33)),0)),"")</f>
        <v/>
      </c>
      <c r="AF33" s="40" t="str">
        <f t="shared" si="50"/>
        <v/>
      </c>
      <c r="AG33" s="40" t="str">
        <f t="shared" si="36"/>
        <v/>
      </c>
      <c r="AH33" s="40" t="str">
        <f t="array" ref="AH33">IF(AF33="Y",MAX(IFERROR(FIND(区切文字,TRIM(E33)),0)),"")</f>
        <v/>
      </c>
      <c r="AI33" s="40" t="str">
        <f t="shared" si="51"/>
        <v/>
      </c>
      <c r="AJ33" s="40" t="str">
        <f t="shared" si="37"/>
        <v/>
      </c>
      <c r="AK33" s="40" t="str">
        <f t="shared" si="52"/>
        <v/>
      </c>
      <c r="AL33" s="40" t="str">
        <f t="shared" si="38"/>
        <v/>
      </c>
      <c r="AM33" s="40" t="str">
        <f t="shared" si="59"/>
        <v/>
      </c>
      <c r="AN33" s="101"/>
      <c r="AO33" s="40" t="str">
        <f t="shared" si="53"/>
        <v/>
      </c>
      <c r="AP33" s="40" t="str">
        <f t="shared" si="39"/>
        <v/>
      </c>
      <c r="AQ33" s="40" t="str">
        <f t="array" ref="AQ33">IF(AO33="Y",MAX(IFERROR(FIND(区切文字,TRIM(K33)),0)),"")</f>
        <v/>
      </c>
      <c r="AR33" s="40" t="str">
        <f t="shared" si="54"/>
        <v/>
      </c>
      <c r="AS33" s="40" t="str">
        <f t="shared" si="40"/>
        <v/>
      </c>
      <c r="AT33" s="40" t="str">
        <f t="array" ref="AT33">IF(AR33="Y",MAX(IFERROR(FIND(区切文字,TRIM(L33)),0)),"")</f>
        <v/>
      </c>
      <c r="AU33" s="40" t="str">
        <f t="shared" si="55"/>
        <v/>
      </c>
      <c r="AV33" s="40" t="str">
        <f t="shared" si="41"/>
        <v/>
      </c>
      <c r="AW33" s="40" t="str">
        <f t="shared" si="56"/>
        <v/>
      </c>
      <c r="AX33" s="40" t="str">
        <f t="shared" si="42"/>
        <v/>
      </c>
      <c r="AY33" s="40" t="str">
        <f t="shared" si="57"/>
        <v/>
      </c>
      <c r="AZ33" s="101"/>
    </row>
    <row r="34" spans="2:52" ht="25.5" customHeight="1" x14ac:dyDescent="0.15">
      <c r="B34" s="22">
        <v>8</v>
      </c>
      <c r="C34" s="96"/>
      <c r="D34" s="70"/>
      <c r="E34" s="70"/>
      <c r="F34" s="71"/>
      <c r="G34" s="89"/>
      <c r="H34" s="93"/>
      <c r="I34" s="81"/>
      <c r="J34" s="72"/>
      <c r="K34" s="78"/>
      <c r="L34" s="70"/>
      <c r="M34" s="71"/>
      <c r="N34" s="89"/>
      <c r="O34" s="93"/>
      <c r="P34" s="81"/>
      <c r="Q34" s="72"/>
      <c r="S34" s="24" t="str">
        <f t="shared" si="43"/>
        <v/>
      </c>
      <c r="T34" s="24" t="str">
        <f t="shared" si="44"/>
        <v/>
      </c>
      <c r="U34" s="13" t="str">
        <f t="shared" si="45"/>
        <v/>
      </c>
      <c r="V34" s="33"/>
      <c r="W34" s="35" t="str">
        <f t="shared" si="46"/>
        <v/>
      </c>
      <c r="X34" s="33"/>
      <c r="Y34" s="38" t="str">
        <f t="shared" si="58"/>
        <v/>
      </c>
      <c r="Z34" s="39" t="str">
        <f t="shared" si="47"/>
        <v/>
      </c>
      <c r="AA34" s="39" t="str">
        <f t="shared" si="34"/>
        <v/>
      </c>
      <c r="AB34" s="40" t="str">
        <f t="shared" si="48"/>
        <v/>
      </c>
      <c r="AC34" s="40" t="str">
        <f t="shared" si="49"/>
        <v/>
      </c>
      <c r="AD34" s="40" t="str">
        <f t="shared" si="35"/>
        <v/>
      </c>
      <c r="AE34" s="40" t="str">
        <f t="array" ref="AE34">IF(AC34="Y",MAX(IFERROR(FIND(区切文字,TRIM(D34)),0)),"")</f>
        <v/>
      </c>
      <c r="AF34" s="40" t="str">
        <f t="shared" si="50"/>
        <v/>
      </c>
      <c r="AG34" s="40" t="str">
        <f t="shared" si="36"/>
        <v/>
      </c>
      <c r="AH34" s="40" t="str">
        <f t="array" ref="AH34">IF(AF34="Y",MAX(IFERROR(FIND(区切文字,TRIM(E34)),0)),"")</f>
        <v/>
      </c>
      <c r="AI34" s="40" t="str">
        <f t="shared" si="51"/>
        <v/>
      </c>
      <c r="AJ34" s="40" t="str">
        <f t="shared" si="37"/>
        <v/>
      </c>
      <c r="AK34" s="40" t="str">
        <f t="shared" si="52"/>
        <v/>
      </c>
      <c r="AL34" s="40" t="str">
        <f t="shared" si="38"/>
        <v/>
      </c>
      <c r="AM34" s="40" t="str">
        <f t="shared" si="59"/>
        <v/>
      </c>
      <c r="AN34" s="101"/>
      <c r="AO34" s="40" t="str">
        <f t="shared" si="53"/>
        <v/>
      </c>
      <c r="AP34" s="40" t="str">
        <f t="shared" si="39"/>
        <v/>
      </c>
      <c r="AQ34" s="40" t="str">
        <f t="array" ref="AQ34">IF(AO34="Y",MAX(IFERROR(FIND(区切文字,TRIM(K34)),0)),"")</f>
        <v/>
      </c>
      <c r="AR34" s="40" t="str">
        <f t="shared" si="54"/>
        <v/>
      </c>
      <c r="AS34" s="40" t="str">
        <f t="shared" si="40"/>
        <v/>
      </c>
      <c r="AT34" s="40" t="str">
        <f t="array" ref="AT34">IF(AR34="Y",MAX(IFERROR(FIND(区切文字,TRIM(L34)),0)),"")</f>
        <v/>
      </c>
      <c r="AU34" s="40" t="str">
        <f t="shared" si="55"/>
        <v/>
      </c>
      <c r="AV34" s="40" t="str">
        <f t="shared" si="41"/>
        <v/>
      </c>
      <c r="AW34" s="40" t="str">
        <f t="shared" si="56"/>
        <v/>
      </c>
      <c r="AX34" s="40" t="str">
        <f t="shared" si="42"/>
        <v/>
      </c>
      <c r="AY34" s="40" t="str">
        <f t="shared" si="57"/>
        <v/>
      </c>
      <c r="AZ34" s="101"/>
    </row>
    <row r="35" spans="2:52" ht="25.5" customHeight="1" x14ac:dyDescent="0.15">
      <c r="B35" s="22">
        <v>9</v>
      </c>
      <c r="C35" s="96"/>
      <c r="D35" s="70"/>
      <c r="E35" s="70"/>
      <c r="F35" s="71"/>
      <c r="G35" s="89"/>
      <c r="H35" s="93"/>
      <c r="I35" s="81"/>
      <c r="J35" s="72"/>
      <c r="K35" s="78"/>
      <c r="L35" s="70"/>
      <c r="M35" s="71"/>
      <c r="N35" s="89"/>
      <c r="O35" s="93"/>
      <c r="P35" s="81"/>
      <c r="Q35" s="72"/>
      <c r="S35" s="24" t="str">
        <f t="shared" si="43"/>
        <v/>
      </c>
      <c r="T35" s="24" t="str">
        <f t="shared" si="44"/>
        <v/>
      </c>
      <c r="U35" s="13" t="str">
        <f t="shared" si="45"/>
        <v/>
      </c>
      <c r="V35" s="33"/>
      <c r="W35" s="35" t="str">
        <f t="shared" si="46"/>
        <v/>
      </c>
      <c r="X35" s="33"/>
      <c r="Y35" s="38" t="str">
        <f t="shared" si="58"/>
        <v/>
      </c>
      <c r="Z35" s="39" t="str">
        <f t="shared" si="47"/>
        <v/>
      </c>
      <c r="AA35" s="39" t="str">
        <f t="shared" si="34"/>
        <v/>
      </c>
      <c r="AB35" s="40" t="str">
        <f t="shared" si="48"/>
        <v/>
      </c>
      <c r="AC35" s="40" t="str">
        <f t="shared" si="49"/>
        <v/>
      </c>
      <c r="AD35" s="40" t="str">
        <f t="shared" si="35"/>
        <v/>
      </c>
      <c r="AE35" s="40" t="str">
        <f t="array" ref="AE35">IF(AC35="Y",MAX(IFERROR(FIND(区切文字,TRIM(D35)),0)),"")</f>
        <v/>
      </c>
      <c r="AF35" s="40" t="str">
        <f t="shared" si="50"/>
        <v/>
      </c>
      <c r="AG35" s="40" t="str">
        <f t="shared" si="36"/>
        <v/>
      </c>
      <c r="AH35" s="40" t="str">
        <f t="array" ref="AH35">IF(AF35="Y",MAX(IFERROR(FIND(区切文字,TRIM(E35)),0)),"")</f>
        <v/>
      </c>
      <c r="AI35" s="40" t="str">
        <f t="shared" si="51"/>
        <v/>
      </c>
      <c r="AJ35" s="40" t="str">
        <f t="shared" si="37"/>
        <v/>
      </c>
      <c r="AK35" s="40" t="str">
        <f t="shared" si="52"/>
        <v/>
      </c>
      <c r="AL35" s="40" t="str">
        <f t="shared" si="38"/>
        <v/>
      </c>
      <c r="AM35" s="40" t="str">
        <f t="shared" si="59"/>
        <v/>
      </c>
      <c r="AN35" s="101"/>
      <c r="AO35" s="40" t="str">
        <f t="shared" si="53"/>
        <v/>
      </c>
      <c r="AP35" s="40" t="str">
        <f t="shared" si="39"/>
        <v/>
      </c>
      <c r="AQ35" s="40" t="str">
        <f t="array" ref="AQ35">IF(AO35="Y",MAX(IFERROR(FIND(区切文字,TRIM(K35)),0)),"")</f>
        <v/>
      </c>
      <c r="AR35" s="40" t="str">
        <f t="shared" si="54"/>
        <v/>
      </c>
      <c r="AS35" s="40" t="str">
        <f t="shared" si="40"/>
        <v/>
      </c>
      <c r="AT35" s="40" t="str">
        <f t="array" ref="AT35">IF(AR35="Y",MAX(IFERROR(FIND(区切文字,TRIM(L35)),0)),"")</f>
        <v/>
      </c>
      <c r="AU35" s="40" t="str">
        <f t="shared" si="55"/>
        <v/>
      </c>
      <c r="AV35" s="40" t="str">
        <f t="shared" si="41"/>
        <v/>
      </c>
      <c r="AW35" s="40" t="str">
        <f t="shared" si="56"/>
        <v/>
      </c>
      <c r="AX35" s="40" t="str">
        <f t="shared" si="42"/>
        <v/>
      </c>
      <c r="AY35" s="40" t="str">
        <f t="shared" si="57"/>
        <v/>
      </c>
      <c r="AZ35" s="101"/>
    </row>
    <row r="36" spans="2:52" ht="25.5" customHeight="1" x14ac:dyDescent="0.15">
      <c r="B36" s="22">
        <v>10</v>
      </c>
      <c r="C36" s="96"/>
      <c r="D36" s="70"/>
      <c r="E36" s="70"/>
      <c r="F36" s="71"/>
      <c r="G36" s="89"/>
      <c r="H36" s="93"/>
      <c r="I36" s="81"/>
      <c r="J36" s="72"/>
      <c r="K36" s="78"/>
      <c r="L36" s="70"/>
      <c r="M36" s="71"/>
      <c r="N36" s="89"/>
      <c r="O36" s="93"/>
      <c r="P36" s="81"/>
      <c r="Q36" s="72"/>
      <c r="S36" s="24" t="str">
        <f t="shared" si="43"/>
        <v/>
      </c>
      <c r="T36" s="24" t="str">
        <f t="shared" si="44"/>
        <v/>
      </c>
      <c r="U36" s="13" t="str">
        <f t="shared" si="45"/>
        <v/>
      </c>
      <c r="V36" s="33"/>
      <c r="W36" s="35" t="str">
        <f t="shared" si="46"/>
        <v/>
      </c>
      <c r="X36" s="33"/>
      <c r="Y36" s="38" t="str">
        <f t="shared" si="58"/>
        <v/>
      </c>
      <c r="Z36" s="39" t="str">
        <f t="shared" si="47"/>
        <v/>
      </c>
      <c r="AA36" s="39" t="str">
        <f t="shared" si="34"/>
        <v/>
      </c>
      <c r="AB36" s="40" t="str">
        <f t="shared" si="48"/>
        <v/>
      </c>
      <c r="AC36" s="40" t="str">
        <f t="shared" si="49"/>
        <v/>
      </c>
      <c r="AD36" s="40" t="str">
        <f t="shared" si="35"/>
        <v/>
      </c>
      <c r="AE36" s="40" t="str">
        <f t="array" ref="AE36">IF(AC36="Y",MAX(IFERROR(FIND(区切文字,TRIM(D36)),0)),"")</f>
        <v/>
      </c>
      <c r="AF36" s="40" t="str">
        <f t="shared" si="50"/>
        <v/>
      </c>
      <c r="AG36" s="40" t="str">
        <f t="shared" si="36"/>
        <v/>
      </c>
      <c r="AH36" s="40" t="str">
        <f t="array" ref="AH36">IF(AF36="Y",MAX(IFERROR(FIND(区切文字,TRIM(E36)),0)),"")</f>
        <v/>
      </c>
      <c r="AI36" s="40" t="str">
        <f t="shared" si="51"/>
        <v/>
      </c>
      <c r="AJ36" s="40" t="str">
        <f t="shared" si="37"/>
        <v/>
      </c>
      <c r="AK36" s="40" t="str">
        <f t="shared" si="52"/>
        <v/>
      </c>
      <c r="AL36" s="40" t="str">
        <f t="shared" si="38"/>
        <v/>
      </c>
      <c r="AM36" s="40" t="str">
        <f t="shared" si="59"/>
        <v/>
      </c>
      <c r="AN36" s="101"/>
      <c r="AO36" s="40" t="str">
        <f t="shared" si="53"/>
        <v/>
      </c>
      <c r="AP36" s="40" t="str">
        <f t="shared" si="39"/>
        <v/>
      </c>
      <c r="AQ36" s="40" t="str">
        <f t="array" ref="AQ36">IF(AO36="Y",MAX(IFERROR(FIND(区切文字,TRIM(K36)),0)),"")</f>
        <v/>
      </c>
      <c r="AR36" s="40" t="str">
        <f t="shared" si="54"/>
        <v/>
      </c>
      <c r="AS36" s="40" t="str">
        <f t="shared" si="40"/>
        <v/>
      </c>
      <c r="AT36" s="40" t="str">
        <f t="array" ref="AT36">IF(AR36="Y",MAX(IFERROR(FIND(区切文字,TRIM(L36)),0)),"")</f>
        <v/>
      </c>
      <c r="AU36" s="40" t="str">
        <f t="shared" si="55"/>
        <v/>
      </c>
      <c r="AV36" s="40" t="str">
        <f t="shared" si="41"/>
        <v/>
      </c>
      <c r="AW36" s="40" t="str">
        <f t="shared" si="56"/>
        <v/>
      </c>
      <c r="AX36" s="40" t="str">
        <f t="shared" si="42"/>
        <v/>
      </c>
      <c r="AY36" s="40" t="str">
        <f t="shared" si="57"/>
        <v/>
      </c>
      <c r="AZ36" s="101"/>
    </row>
    <row r="37" spans="2:52" ht="25.5" customHeight="1" x14ac:dyDescent="0.15">
      <c r="B37" s="22">
        <v>11</v>
      </c>
      <c r="C37" s="96"/>
      <c r="D37" s="70"/>
      <c r="E37" s="70"/>
      <c r="F37" s="71"/>
      <c r="G37" s="89"/>
      <c r="H37" s="93"/>
      <c r="I37" s="81"/>
      <c r="J37" s="72"/>
      <c r="K37" s="78"/>
      <c r="L37" s="70"/>
      <c r="M37" s="71"/>
      <c r="N37" s="89"/>
      <c r="O37" s="93"/>
      <c r="P37" s="81"/>
      <c r="Q37" s="72"/>
      <c r="S37" s="24" t="str">
        <f t="shared" si="43"/>
        <v/>
      </c>
      <c r="T37" s="24" t="str">
        <f t="shared" si="44"/>
        <v/>
      </c>
      <c r="U37" s="13" t="str">
        <f t="shared" si="45"/>
        <v/>
      </c>
      <c r="V37" s="33"/>
      <c r="W37" s="35" t="str">
        <f t="shared" si="46"/>
        <v/>
      </c>
      <c r="X37" s="33"/>
      <c r="Y37" s="38" t="str">
        <f t="shared" si="58"/>
        <v/>
      </c>
      <c r="Z37" s="39" t="str">
        <f t="shared" si="47"/>
        <v/>
      </c>
      <c r="AA37" s="39" t="str">
        <f t="shared" si="34"/>
        <v/>
      </c>
      <c r="AB37" s="40" t="str">
        <f t="shared" si="48"/>
        <v/>
      </c>
      <c r="AC37" s="40" t="str">
        <f t="shared" si="49"/>
        <v/>
      </c>
      <c r="AD37" s="40" t="str">
        <f t="shared" si="35"/>
        <v/>
      </c>
      <c r="AE37" s="40" t="str">
        <f t="array" ref="AE37">IF(AC37="Y",MAX(IFERROR(FIND(区切文字,TRIM(D37)),0)),"")</f>
        <v/>
      </c>
      <c r="AF37" s="40" t="str">
        <f t="shared" si="50"/>
        <v/>
      </c>
      <c r="AG37" s="40" t="str">
        <f t="shared" si="36"/>
        <v/>
      </c>
      <c r="AH37" s="40" t="str">
        <f t="array" ref="AH37">IF(AF37="Y",MAX(IFERROR(FIND(区切文字,TRIM(E37)),0)),"")</f>
        <v/>
      </c>
      <c r="AI37" s="40" t="str">
        <f t="shared" si="51"/>
        <v/>
      </c>
      <c r="AJ37" s="40" t="str">
        <f t="shared" si="37"/>
        <v/>
      </c>
      <c r="AK37" s="40" t="str">
        <f t="shared" si="52"/>
        <v/>
      </c>
      <c r="AL37" s="40" t="str">
        <f t="shared" si="38"/>
        <v/>
      </c>
      <c r="AM37" s="40" t="str">
        <f t="shared" si="59"/>
        <v/>
      </c>
      <c r="AN37" s="101"/>
      <c r="AO37" s="40" t="str">
        <f t="shared" si="53"/>
        <v/>
      </c>
      <c r="AP37" s="40" t="str">
        <f t="shared" si="39"/>
        <v/>
      </c>
      <c r="AQ37" s="40" t="str">
        <f t="array" ref="AQ37">IF(AO37="Y",MAX(IFERROR(FIND(区切文字,TRIM(K37)),0)),"")</f>
        <v/>
      </c>
      <c r="AR37" s="40" t="str">
        <f t="shared" si="54"/>
        <v/>
      </c>
      <c r="AS37" s="40" t="str">
        <f t="shared" si="40"/>
        <v/>
      </c>
      <c r="AT37" s="40" t="str">
        <f t="array" ref="AT37">IF(AR37="Y",MAX(IFERROR(FIND(区切文字,TRIM(L37)),0)),"")</f>
        <v/>
      </c>
      <c r="AU37" s="40" t="str">
        <f t="shared" si="55"/>
        <v/>
      </c>
      <c r="AV37" s="40" t="str">
        <f t="shared" si="41"/>
        <v/>
      </c>
      <c r="AW37" s="40" t="str">
        <f t="shared" si="56"/>
        <v/>
      </c>
      <c r="AX37" s="40" t="str">
        <f t="shared" si="42"/>
        <v/>
      </c>
      <c r="AY37" s="40" t="str">
        <f t="shared" si="57"/>
        <v/>
      </c>
      <c r="AZ37" s="101"/>
    </row>
    <row r="38" spans="2:52" ht="25.5" customHeight="1" x14ac:dyDescent="0.15">
      <c r="B38" s="22">
        <v>12</v>
      </c>
      <c r="C38" s="96"/>
      <c r="D38" s="70"/>
      <c r="E38" s="70"/>
      <c r="F38" s="71"/>
      <c r="G38" s="89"/>
      <c r="H38" s="93"/>
      <c r="I38" s="81"/>
      <c r="J38" s="72"/>
      <c r="K38" s="78"/>
      <c r="L38" s="70"/>
      <c r="M38" s="71"/>
      <c r="N38" s="89"/>
      <c r="O38" s="93"/>
      <c r="P38" s="81"/>
      <c r="Q38" s="72"/>
      <c r="S38" s="24" t="str">
        <f t="shared" si="43"/>
        <v/>
      </c>
      <c r="T38" s="24" t="str">
        <f t="shared" si="44"/>
        <v/>
      </c>
      <c r="U38" s="13" t="str">
        <f t="shared" si="45"/>
        <v/>
      </c>
      <c r="V38" s="33"/>
      <c r="W38" s="35" t="str">
        <f t="shared" si="46"/>
        <v/>
      </c>
      <c r="X38" s="33"/>
      <c r="Y38" s="38" t="str">
        <f t="shared" si="58"/>
        <v/>
      </c>
      <c r="Z38" s="39" t="str">
        <f t="shared" si="47"/>
        <v/>
      </c>
      <c r="AA38" s="39" t="str">
        <f t="shared" si="34"/>
        <v/>
      </c>
      <c r="AB38" s="40" t="str">
        <f t="shared" si="48"/>
        <v/>
      </c>
      <c r="AC38" s="40" t="str">
        <f t="shared" si="49"/>
        <v/>
      </c>
      <c r="AD38" s="40" t="str">
        <f t="shared" si="35"/>
        <v/>
      </c>
      <c r="AE38" s="40" t="str">
        <f t="array" ref="AE38">IF(AC38="Y",MAX(IFERROR(FIND(区切文字,TRIM(D38)),0)),"")</f>
        <v/>
      </c>
      <c r="AF38" s="40" t="str">
        <f t="shared" si="50"/>
        <v/>
      </c>
      <c r="AG38" s="40" t="str">
        <f t="shared" si="36"/>
        <v/>
      </c>
      <c r="AH38" s="40" t="str">
        <f t="array" ref="AH38">IF(AF38="Y",MAX(IFERROR(FIND(区切文字,TRIM(E38)),0)),"")</f>
        <v/>
      </c>
      <c r="AI38" s="40" t="str">
        <f t="shared" si="51"/>
        <v/>
      </c>
      <c r="AJ38" s="40" t="str">
        <f t="shared" si="37"/>
        <v/>
      </c>
      <c r="AK38" s="40" t="str">
        <f t="shared" si="52"/>
        <v/>
      </c>
      <c r="AL38" s="40" t="str">
        <f t="shared" si="38"/>
        <v/>
      </c>
      <c r="AM38" s="40" t="str">
        <f t="shared" si="59"/>
        <v/>
      </c>
      <c r="AN38" s="101"/>
      <c r="AO38" s="40" t="str">
        <f t="shared" si="53"/>
        <v/>
      </c>
      <c r="AP38" s="40" t="str">
        <f t="shared" si="39"/>
        <v/>
      </c>
      <c r="AQ38" s="40" t="str">
        <f t="array" ref="AQ38">IF(AO38="Y",MAX(IFERROR(FIND(区切文字,TRIM(K38)),0)),"")</f>
        <v/>
      </c>
      <c r="AR38" s="40" t="str">
        <f t="shared" si="54"/>
        <v/>
      </c>
      <c r="AS38" s="40" t="str">
        <f t="shared" si="40"/>
        <v/>
      </c>
      <c r="AT38" s="40" t="str">
        <f t="array" ref="AT38">IF(AR38="Y",MAX(IFERROR(FIND(区切文字,TRIM(L38)),0)),"")</f>
        <v/>
      </c>
      <c r="AU38" s="40" t="str">
        <f t="shared" si="55"/>
        <v/>
      </c>
      <c r="AV38" s="40" t="str">
        <f t="shared" si="41"/>
        <v/>
      </c>
      <c r="AW38" s="40" t="str">
        <f t="shared" si="56"/>
        <v/>
      </c>
      <c r="AX38" s="40" t="str">
        <f t="shared" si="42"/>
        <v/>
      </c>
      <c r="AY38" s="40" t="str">
        <f t="shared" si="57"/>
        <v/>
      </c>
      <c r="AZ38" s="101"/>
    </row>
    <row r="39" spans="2:52" ht="25.5" customHeight="1" x14ac:dyDescent="0.15">
      <c r="B39" s="22">
        <v>13</v>
      </c>
      <c r="C39" s="96"/>
      <c r="D39" s="70"/>
      <c r="E39" s="70"/>
      <c r="F39" s="71"/>
      <c r="G39" s="89"/>
      <c r="H39" s="93"/>
      <c r="I39" s="81"/>
      <c r="J39" s="72"/>
      <c r="K39" s="78"/>
      <c r="L39" s="70"/>
      <c r="M39" s="71"/>
      <c r="N39" s="89"/>
      <c r="O39" s="93"/>
      <c r="P39" s="81"/>
      <c r="Q39" s="72"/>
      <c r="S39" s="24" t="str">
        <f t="shared" ref="S39:S43" si="60">IF(Y39&lt;&gt;"",IF(AA39&lt;&gt;"",AA39,IF(AD39&lt;&gt;"",AD39,IF(AG39&lt;&gt;"",AG39,IF(AJ39&lt;&gt;"",AJ39,IF(AL39&lt;&gt;"",AL39,IF(AN39&lt;&gt;"",AN39,"OK")))))),"")</f>
        <v/>
      </c>
      <c r="T39" s="24" t="str">
        <f t="shared" ref="T39:T43" si="61">IF(Y39&lt;&gt;"",IF(AA39&lt;&gt;"",AA39,IF(AP39&lt;&gt;"",AP39,IF(AS39&lt;&gt;"",AS39,IF(AV39&lt;&gt;"",AV39,IF(AX39&lt;&gt;"",AX39,IF(AZ39&lt;&gt;"",AZ39,"OK")))))),"")</f>
        <v/>
      </c>
      <c r="U39" s="13" t="str">
        <f t="shared" ref="U39:U43" si="62">IF(S39&amp;T39="","",IF(S39&amp;T39="OKOK","OK","NG"))</f>
        <v/>
      </c>
      <c r="V39" s="33"/>
      <c r="W39" s="35" t="str">
        <f t="shared" ref="W39:W43" si="63">S39&amp;T39</f>
        <v/>
      </c>
      <c r="X39" s="33"/>
      <c r="Y39" s="38" t="str">
        <f t="shared" ref="Y39:Y43" si="64">TRIM(C39&amp;D39&amp;E39&amp;F39&amp;G39&amp;H39&amp;J39)</f>
        <v/>
      </c>
      <c r="Z39" s="39" t="str">
        <f t="shared" ref="Z39:Z43" si="65">IF(TRIM(C39)&lt;&gt;"","Y","")</f>
        <v/>
      </c>
      <c r="AA39" s="39" t="str">
        <f t="shared" si="34"/>
        <v/>
      </c>
      <c r="AB39" s="40" t="str">
        <f t="shared" ref="AB39:AB43" si="66">IF(AND($Z39="Y",$AA39=""),VALUE(ASC(LEFT(C39,1))),"")</f>
        <v/>
      </c>
      <c r="AC39" s="40" t="str">
        <f t="shared" ref="AC39:AC43" si="67">IF(TRIM(D39)&lt;&gt;"","Y","")</f>
        <v/>
      </c>
      <c r="AD39" s="40" t="str">
        <f t="shared" ref="AD39:AD43" si="68">IF($Y39="","",IF(AC39="",ERR選手未入力,IF(AE39=0,ERR選手区切,"")))</f>
        <v/>
      </c>
      <c r="AE39" s="40" t="str">
        <f t="array" ref="AE39">IF(AC39="Y",MAX(IFERROR(FIND(区切文字,TRIM(D39)),0)),"")</f>
        <v/>
      </c>
      <c r="AF39" s="40" t="str">
        <f t="shared" ref="AF39:AF43" si="69">IF(TRIM(E39)&lt;&gt;"","Y","")</f>
        <v/>
      </c>
      <c r="AG39" s="40" t="str">
        <f t="shared" ref="AG39:AG43" si="70">IF($Y39="","",IF(AF39="",ERRふりがな未入力,IF(AH39=0,ERRふりがな区切,"")))</f>
        <v/>
      </c>
      <c r="AH39" s="40" t="str">
        <f t="array" ref="AH39">IF(AF39="Y",MAX(IFERROR(FIND(区切文字,TRIM(E39)),0)),"")</f>
        <v/>
      </c>
      <c r="AI39" s="40" t="str">
        <f t="shared" ref="AI39:AI43" si="71">IF(TRIM(F39)&lt;&gt;"","Y","")</f>
        <v/>
      </c>
      <c r="AJ39" s="40" t="str">
        <f t="shared" ref="AJ39:AJ43" si="72">IF($Y39="","",IF(OR(F39&gt;AB39,AI39=""),ERR学年,""))</f>
        <v/>
      </c>
      <c r="AK39" s="40" t="str">
        <f t="shared" ref="AK39:AK43" si="73">IF(TRIM(G39)&lt;&gt;"","Y","")</f>
        <v/>
      </c>
      <c r="AL39" s="40" t="str">
        <f t="shared" ref="AL39:AL43" si="74">IF($Y39="","",IF(LEN(TRIM(G39))&lt;&gt;10,ERR登録番号,""))</f>
        <v/>
      </c>
      <c r="AM39" s="40" t="str">
        <f t="shared" ref="AM39:AM43" si="75">IF(TRIM(H39)&amp;TRIM(J39)&lt;&gt;"","Y","")</f>
        <v/>
      </c>
      <c r="AN39" s="101"/>
      <c r="AO39" s="40" t="str">
        <f t="shared" ref="AO39:AO43" si="76">IF(TRIM(K39)&lt;&gt;"","Y","")</f>
        <v/>
      </c>
      <c r="AP39" s="40" t="str">
        <f t="shared" ref="AP39:AP43" si="77">IF($Y39="","",IF(AO39="",ERR選手未入力,IF(AQ39=0,ERR選手区切,"")))</f>
        <v/>
      </c>
      <c r="AQ39" s="40" t="str">
        <f t="array" ref="AQ39">IF(AO39="Y",MAX(IFERROR(FIND(区切文字,TRIM(K39)),0)),"")</f>
        <v/>
      </c>
      <c r="AR39" s="40" t="str">
        <f t="shared" ref="AR39:AR43" si="78">IF(TRIM(L39)&lt;&gt;"","Y","")</f>
        <v/>
      </c>
      <c r="AS39" s="40" t="str">
        <f t="shared" ref="AS39:AS43" si="79">IF($Y39="","",IF(AR39="",ERRふりがな未入力,IF(AT39=0,ERRふりがな区切,"")))</f>
        <v/>
      </c>
      <c r="AT39" s="40" t="str">
        <f t="array" ref="AT39">IF(AR39="Y",MAX(IFERROR(FIND(区切文字,TRIM(L39)),0)),"")</f>
        <v/>
      </c>
      <c r="AU39" s="40" t="str">
        <f t="shared" ref="AU39:AU43" si="80">IF(TRIM(M39)&lt;&gt;"","Y","")</f>
        <v/>
      </c>
      <c r="AV39" s="40" t="str">
        <f t="shared" ref="AV39:AV43" si="81">IF($Y39="","",IF(OR(M39&gt;AB39,AU39=""),ERR学年,""))</f>
        <v/>
      </c>
      <c r="AW39" s="40" t="str">
        <f t="shared" ref="AW39:AW43" si="82">IF(TRIM(N39)&lt;&gt;"","Y","")</f>
        <v/>
      </c>
      <c r="AX39" s="40" t="str">
        <f t="shared" ref="AX39:AX43" si="83">IF($Y39="","",IF(LEN(TRIM(N39))&lt;&gt;10,ERR登録番号,""))</f>
        <v/>
      </c>
      <c r="AY39" s="40" t="str">
        <f t="shared" ref="AY39:AY43" si="84">IF(TRIM(O39)&amp;TRIM(Q39)&lt;&gt;"","Y","")</f>
        <v/>
      </c>
      <c r="AZ39" s="101"/>
    </row>
    <row r="40" spans="2:52" ht="25.5" customHeight="1" x14ac:dyDescent="0.15">
      <c r="B40" s="22">
        <v>14</v>
      </c>
      <c r="C40" s="96"/>
      <c r="D40" s="70"/>
      <c r="E40" s="70"/>
      <c r="F40" s="71"/>
      <c r="G40" s="89"/>
      <c r="H40" s="93"/>
      <c r="I40" s="81"/>
      <c r="J40" s="72"/>
      <c r="K40" s="78"/>
      <c r="L40" s="70"/>
      <c r="M40" s="71"/>
      <c r="N40" s="89"/>
      <c r="O40" s="93"/>
      <c r="P40" s="81"/>
      <c r="Q40" s="72"/>
      <c r="S40" s="24" t="str">
        <f t="shared" si="60"/>
        <v/>
      </c>
      <c r="T40" s="24" t="str">
        <f t="shared" si="61"/>
        <v/>
      </c>
      <c r="U40" s="13" t="str">
        <f t="shared" si="62"/>
        <v/>
      </c>
      <c r="V40" s="33"/>
      <c r="W40" s="35" t="str">
        <f t="shared" si="63"/>
        <v/>
      </c>
      <c r="X40" s="33"/>
      <c r="Y40" s="38" t="str">
        <f t="shared" si="64"/>
        <v/>
      </c>
      <c r="Z40" s="39" t="str">
        <f t="shared" si="65"/>
        <v/>
      </c>
      <c r="AA40" s="39" t="str">
        <f t="shared" si="34"/>
        <v/>
      </c>
      <c r="AB40" s="40" t="str">
        <f t="shared" si="66"/>
        <v/>
      </c>
      <c r="AC40" s="40" t="str">
        <f t="shared" si="67"/>
        <v/>
      </c>
      <c r="AD40" s="40" t="str">
        <f t="shared" si="68"/>
        <v/>
      </c>
      <c r="AE40" s="40" t="str">
        <f t="array" ref="AE40">IF(AC40="Y",MAX(IFERROR(FIND(区切文字,TRIM(D40)),0)),"")</f>
        <v/>
      </c>
      <c r="AF40" s="40" t="str">
        <f t="shared" si="69"/>
        <v/>
      </c>
      <c r="AG40" s="40" t="str">
        <f t="shared" si="70"/>
        <v/>
      </c>
      <c r="AH40" s="40" t="str">
        <f t="array" ref="AH40">IF(AF40="Y",MAX(IFERROR(FIND(区切文字,TRIM(E40)),0)),"")</f>
        <v/>
      </c>
      <c r="AI40" s="40" t="str">
        <f t="shared" si="71"/>
        <v/>
      </c>
      <c r="AJ40" s="40" t="str">
        <f t="shared" si="72"/>
        <v/>
      </c>
      <c r="AK40" s="40" t="str">
        <f t="shared" si="73"/>
        <v/>
      </c>
      <c r="AL40" s="40" t="str">
        <f t="shared" si="74"/>
        <v/>
      </c>
      <c r="AM40" s="40" t="str">
        <f t="shared" si="75"/>
        <v/>
      </c>
      <c r="AN40" s="101"/>
      <c r="AO40" s="40" t="str">
        <f t="shared" si="76"/>
        <v/>
      </c>
      <c r="AP40" s="40" t="str">
        <f t="shared" si="77"/>
        <v/>
      </c>
      <c r="AQ40" s="40" t="str">
        <f t="array" ref="AQ40">IF(AO40="Y",MAX(IFERROR(FIND(区切文字,TRIM(K40)),0)),"")</f>
        <v/>
      </c>
      <c r="AR40" s="40" t="str">
        <f t="shared" si="78"/>
        <v/>
      </c>
      <c r="AS40" s="40" t="str">
        <f t="shared" si="79"/>
        <v/>
      </c>
      <c r="AT40" s="40" t="str">
        <f t="array" ref="AT40">IF(AR40="Y",MAX(IFERROR(FIND(区切文字,TRIM(L40)),0)),"")</f>
        <v/>
      </c>
      <c r="AU40" s="40" t="str">
        <f t="shared" si="80"/>
        <v/>
      </c>
      <c r="AV40" s="40" t="str">
        <f t="shared" si="81"/>
        <v/>
      </c>
      <c r="AW40" s="40" t="str">
        <f t="shared" si="82"/>
        <v/>
      </c>
      <c r="AX40" s="40" t="str">
        <f t="shared" si="83"/>
        <v/>
      </c>
      <c r="AY40" s="40" t="str">
        <f t="shared" si="84"/>
        <v/>
      </c>
      <c r="AZ40" s="101"/>
    </row>
    <row r="41" spans="2:52" ht="25.5" customHeight="1" x14ac:dyDescent="0.15">
      <c r="B41" s="22">
        <v>15</v>
      </c>
      <c r="C41" s="96"/>
      <c r="D41" s="70"/>
      <c r="E41" s="70"/>
      <c r="F41" s="71"/>
      <c r="G41" s="89"/>
      <c r="H41" s="93"/>
      <c r="I41" s="81"/>
      <c r="J41" s="72"/>
      <c r="K41" s="78"/>
      <c r="L41" s="70"/>
      <c r="M41" s="71"/>
      <c r="N41" s="89"/>
      <c r="O41" s="93"/>
      <c r="P41" s="81"/>
      <c r="Q41" s="72"/>
      <c r="S41" s="24" t="str">
        <f t="shared" si="60"/>
        <v/>
      </c>
      <c r="T41" s="24" t="str">
        <f t="shared" si="61"/>
        <v/>
      </c>
      <c r="U41" s="13" t="str">
        <f t="shared" si="62"/>
        <v/>
      </c>
      <c r="V41" s="33"/>
      <c r="W41" s="35" t="str">
        <f t="shared" si="63"/>
        <v/>
      </c>
      <c r="X41" s="33"/>
      <c r="Y41" s="38" t="str">
        <f t="shared" si="64"/>
        <v/>
      </c>
      <c r="Z41" s="39" t="str">
        <f t="shared" si="65"/>
        <v/>
      </c>
      <c r="AA41" s="39" t="str">
        <f t="shared" si="34"/>
        <v/>
      </c>
      <c r="AB41" s="40" t="str">
        <f t="shared" si="66"/>
        <v/>
      </c>
      <c r="AC41" s="40" t="str">
        <f t="shared" si="67"/>
        <v/>
      </c>
      <c r="AD41" s="40" t="str">
        <f t="shared" si="68"/>
        <v/>
      </c>
      <c r="AE41" s="40" t="str">
        <f t="array" ref="AE41">IF(AC41="Y",MAX(IFERROR(FIND(区切文字,TRIM(D41)),0)),"")</f>
        <v/>
      </c>
      <c r="AF41" s="40" t="str">
        <f t="shared" si="69"/>
        <v/>
      </c>
      <c r="AG41" s="40" t="str">
        <f t="shared" si="70"/>
        <v/>
      </c>
      <c r="AH41" s="40" t="str">
        <f t="array" ref="AH41">IF(AF41="Y",MAX(IFERROR(FIND(区切文字,TRIM(E41)),0)),"")</f>
        <v/>
      </c>
      <c r="AI41" s="40" t="str">
        <f t="shared" si="71"/>
        <v/>
      </c>
      <c r="AJ41" s="40" t="str">
        <f t="shared" si="72"/>
        <v/>
      </c>
      <c r="AK41" s="40" t="str">
        <f t="shared" si="73"/>
        <v/>
      </c>
      <c r="AL41" s="40" t="str">
        <f t="shared" si="74"/>
        <v/>
      </c>
      <c r="AM41" s="40" t="str">
        <f t="shared" si="75"/>
        <v/>
      </c>
      <c r="AN41" s="101"/>
      <c r="AO41" s="40" t="str">
        <f t="shared" si="76"/>
        <v/>
      </c>
      <c r="AP41" s="40" t="str">
        <f t="shared" si="77"/>
        <v/>
      </c>
      <c r="AQ41" s="40" t="str">
        <f t="array" ref="AQ41">IF(AO41="Y",MAX(IFERROR(FIND(区切文字,TRIM(K41)),0)),"")</f>
        <v/>
      </c>
      <c r="AR41" s="40" t="str">
        <f t="shared" si="78"/>
        <v/>
      </c>
      <c r="AS41" s="40" t="str">
        <f t="shared" si="79"/>
        <v/>
      </c>
      <c r="AT41" s="40" t="str">
        <f t="array" ref="AT41">IF(AR41="Y",MAX(IFERROR(FIND(区切文字,TRIM(L41)),0)),"")</f>
        <v/>
      </c>
      <c r="AU41" s="40" t="str">
        <f t="shared" si="80"/>
        <v/>
      </c>
      <c r="AV41" s="40" t="str">
        <f t="shared" si="81"/>
        <v/>
      </c>
      <c r="AW41" s="40" t="str">
        <f t="shared" si="82"/>
        <v/>
      </c>
      <c r="AX41" s="40" t="str">
        <f t="shared" si="83"/>
        <v/>
      </c>
      <c r="AY41" s="40" t="str">
        <f t="shared" si="84"/>
        <v/>
      </c>
      <c r="AZ41" s="101"/>
    </row>
    <row r="42" spans="2:52" ht="25.5" customHeight="1" x14ac:dyDescent="0.15">
      <c r="B42" s="22">
        <v>16</v>
      </c>
      <c r="C42" s="96"/>
      <c r="D42" s="70"/>
      <c r="E42" s="70"/>
      <c r="F42" s="71"/>
      <c r="G42" s="89"/>
      <c r="H42" s="93"/>
      <c r="I42" s="81"/>
      <c r="J42" s="72"/>
      <c r="K42" s="78"/>
      <c r="L42" s="70"/>
      <c r="M42" s="71"/>
      <c r="N42" s="89"/>
      <c r="O42" s="93"/>
      <c r="P42" s="81"/>
      <c r="Q42" s="72"/>
      <c r="S42" s="24" t="str">
        <f t="shared" si="60"/>
        <v/>
      </c>
      <c r="T42" s="24" t="str">
        <f t="shared" si="61"/>
        <v/>
      </c>
      <c r="U42" s="13" t="str">
        <f t="shared" si="62"/>
        <v/>
      </c>
      <c r="V42" s="33"/>
      <c r="W42" s="35" t="str">
        <f t="shared" si="63"/>
        <v/>
      </c>
      <c r="X42" s="33"/>
      <c r="Y42" s="38" t="str">
        <f t="shared" si="64"/>
        <v/>
      </c>
      <c r="Z42" s="39" t="str">
        <f t="shared" si="65"/>
        <v/>
      </c>
      <c r="AA42" s="39" t="str">
        <f t="shared" si="34"/>
        <v/>
      </c>
      <c r="AB42" s="40" t="str">
        <f t="shared" si="66"/>
        <v/>
      </c>
      <c r="AC42" s="40" t="str">
        <f t="shared" si="67"/>
        <v/>
      </c>
      <c r="AD42" s="40" t="str">
        <f t="shared" si="68"/>
        <v/>
      </c>
      <c r="AE42" s="40" t="str">
        <f t="array" ref="AE42">IF(AC42="Y",MAX(IFERROR(FIND(区切文字,TRIM(D42)),0)),"")</f>
        <v/>
      </c>
      <c r="AF42" s="40" t="str">
        <f t="shared" si="69"/>
        <v/>
      </c>
      <c r="AG42" s="40" t="str">
        <f t="shared" si="70"/>
        <v/>
      </c>
      <c r="AH42" s="40" t="str">
        <f t="array" ref="AH42">IF(AF42="Y",MAX(IFERROR(FIND(区切文字,TRIM(E42)),0)),"")</f>
        <v/>
      </c>
      <c r="AI42" s="40" t="str">
        <f t="shared" si="71"/>
        <v/>
      </c>
      <c r="AJ42" s="40" t="str">
        <f t="shared" si="72"/>
        <v/>
      </c>
      <c r="AK42" s="40" t="str">
        <f t="shared" si="73"/>
        <v/>
      </c>
      <c r="AL42" s="40" t="str">
        <f t="shared" si="74"/>
        <v/>
      </c>
      <c r="AM42" s="40" t="str">
        <f t="shared" si="75"/>
        <v/>
      </c>
      <c r="AN42" s="101"/>
      <c r="AO42" s="40" t="str">
        <f t="shared" si="76"/>
        <v/>
      </c>
      <c r="AP42" s="40" t="str">
        <f t="shared" si="77"/>
        <v/>
      </c>
      <c r="AQ42" s="40" t="str">
        <f t="array" ref="AQ42">IF(AO42="Y",MAX(IFERROR(FIND(区切文字,TRIM(K42)),0)),"")</f>
        <v/>
      </c>
      <c r="AR42" s="40" t="str">
        <f t="shared" si="78"/>
        <v/>
      </c>
      <c r="AS42" s="40" t="str">
        <f t="shared" si="79"/>
        <v/>
      </c>
      <c r="AT42" s="40" t="str">
        <f t="array" ref="AT42">IF(AR42="Y",MAX(IFERROR(FIND(区切文字,TRIM(L42)),0)),"")</f>
        <v/>
      </c>
      <c r="AU42" s="40" t="str">
        <f t="shared" si="80"/>
        <v/>
      </c>
      <c r="AV42" s="40" t="str">
        <f t="shared" si="81"/>
        <v/>
      </c>
      <c r="AW42" s="40" t="str">
        <f t="shared" si="82"/>
        <v/>
      </c>
      <c r="AX42" s="40" t="str">
        <f t="shared" si="83"/>
        <v/>
      </c>
      <c r="AY42" s="40" t="str">
        <f t="shared" si="84"/>
        <v/>
      </c>
      <c r="AZ42" s="101"/>
    </row>
    <row r="43" spans="2:52" ht="25.5" customHeight="1" x14ac:dyDescent="0.15">
      <c r="B43" s="22">
        <v>17</v>
      </c>
      <c r="C43" s="96"/>
      <c r="D43" s="70"/>
      <c r="E43" s="70"/>
      <c r="F43" s="71"/>
      <c r="G43" s="89"/>
      <c r="H43" s="93"/>
      <c r="I43" s="81"/>
      <c r="J43" s="72"/>
      <c r="K43" s="78"/>
      <c r="L43" s="70"/>
      <c r="M43" s="71"/>
      <c r="N43" s="89"/>
      <c r="O43" s="93"/>
      <c r="P43" s="81"/>
      <c r="Q43" s="72"/>
      <c r="S43" s="24" t="str">
        <f t="shared" si="60"/>
        <v/>
      </c>
      <c r="T43" s="24" t="str">
        <f t="shared" si="61"/>
        <v/>
      </c>
      <c r="U43" s="13" t="str">
        <f t="shared" si="62"/>
        <v/>
      </c>
      <c r="V43" s="33"/>
      <c r="W43" s="35" t="str">
        <f t="shared" si="63"/>
        <v/>
      </c>
      <c r="X43" s="33"/>
      <c r="Y43" s="38" t="str">
        <f t="shared" si="64"/>
        <v/>
      </c>
      <c r="Z43" s="39" t="str">
        <f t="shared" si="65"/>
        <v/>
      </c>
      <c r="AA43" s="39" t="str">
        <f t="shared" si="34"/>
        <v/>
      </c>
      <c r="AB43" s="40" t="str">
        <f t="shared" si="66"/>
        <v/>
      </c>
      <c r="AC43" s="40" t="str">
        <f t="shared" si="67"/>
        <v/>
      </c>
      <c r="AD43" s="40" t="str">
        <f t="shared" si="68"/>
        <v/>
      </c>
      <c r="AE43" s="40" t="str">
        <f t="array" ref="AE43">IF(AC43="Y",MAX(IFERROR(FIND(区切文字,TRIM(D43)),0)),"")</f>
        <v/>
      </c>
      <c r="AF43" s="40" t="str">
        <f t="shared" si="69"/>
        <v/>
      </c>
      <c r="AG43" s="40" t="str">
        <f t="shared" si="70"/>
        <v/>
      </c>
      <c r="AH43" s="40" t="str">
        <f t="array" ref="AH43">IF(AF43="Y",MAX(IFERROR(FIND(区切文字,TRIM(E43)),0)),"")</f>
        <v/>
      </c>
      <c r="AI43" s="40" t="str">
        <f t="shared" si="71"/>
        <v/>
      </c>
      <c r="AJ43" s="40" t="str">
        <f t="shared" si="72"/>
        <v/>
      </c>
      <c r="AK43" s="40" t="str">
        <f t="shared" si="73"/>
        <v/>
      </c>
      <c r="AL43" s="40" t="str">
        <f t="shared" si="74"/>
        <v/>
      </c>
      <c r="AM43" s="40" t="str">
        <f t="shared" si="75"/>
        <v/>
      </c>
      <c r="AN43" s="101"/>
      <c r="AO43" s="40" t="str">
        <f t="shared" si="76"/>
        <v/>
      </c>
      <c r="AP43" s="40" t="str">
        <f t="shared" si="77"/>
        <v/>
      </c>
      <c r="AQ43" s="40" t="str">
        <f t="array" ref="AQ43">IF(AO43="Y",MAX(IFERROR(FIND(区切文字,TRIM(K43)),0)),"")</f>
        <v/>
      </c>
      <c r="AR43" s="40" t="str">
        <f t="shared" si="78"/>
        <v/>
      </c>
      <c r="AS43" s="40" t="str">
        <f t="shared" si="79"/>
        <v/>
      </c>
      <c r="AT43" s="40" t="str">
        <f t="array" ref="AT43">IF(AR43="Y",MAX(IFERROR(FIND(区切文字,TRIM(L43)),0)),"")</f>
        <v/>
      </c>
      <c r="AU43" s="40" t="str">
        <f t="shared" si="80"/>
        <v/>
      </c>
      <c r="AV43" s="40" t="str">
        <f t="shared" si="81"/>
        <v/>
      </c>
      <c r="AW43" s="40" t="str">
        <f t="shared" si="82"/>
        <v/>
      </c>
      <c r="AX43" s="40" t="str">
        <f t="shared" si="83"/>
        <v/>
      </c>
      <c r="AY43" s="40" t="str">
        <f t="shared" si="84"/>
        <v/>
      </c>
      <c r="AZ43" s="101"/>
    </row>
    <row r="44" spans="2:52" ht="25.5" customHeight="1" x14ac:dyDescent="0.15">
      <c r="B44" s="22">
        <v>18</v>
      </c>
      <c r="C44" s="96"/>
      <c r="D44" s="70"/>
      <c r="E44" s="70"/>
      <c r="F44" s="71"/>
      <c r="G44" s="89"/>
      <c r="H44" s="93"/>
      <c r="I44" s="81"/>
      <c r="J44" s="72"/>
      <c r="K44" s="78"/>
      <c r="L44" s="70"/>
      <c r="M44" s="71"/>
      <c r="N44" s="89"/>
      <c r="O44" s="93"/>
      <c r="P44" s="81"/>
      <c r="Q44" s="72"/>
      <c r="S44" s="24" t="str">
        <f t="shared" si="43"/>
        <v/>
      </c>
      <c r="T44" s="24" t="str">
        <f t="shared" si="44"/>
        <v/>
      </c>
      <c r="U44" s="13" t="str">
        <f t="shared" si="45"/>
        <v/>
      </c>
      <c r="V44" s="33"/>
      <c r="W44" s="35" t="str">
        <f t="shared" si="46"/>
        <v/>
      </c>
      <c r="X44" s="33"/>
      <c r="Y44" s="38" t="str">
        <f t="shared" si="58"/>
        <v/>
      </c>
      <c r="Z44" s="39" t="str">
        <f t="shared" si="47"/>
        <v/>
      </c>
      <c r="AA44" s="39" t="str">
        <f t="shared" si="34"/>
        <v/>
      </c>
      <c r="AB44" s="40" t="str">
        <f t="shared" si="48"/>
        <v/>
      </c>
      <c r="AC44" s="40" t="str">
        <f t="shared" si="49"/>
        <v/>
      </c>
      <c r="AD44" s="40" t="str">
        <f t="shared" si="35"/>
        <v/>
      </c>
      <c r="AE44" s="40" t="str">
        <f t="array" ref="AE44">IF(AC44="Y",MAX(IFERROR(FIND(区切文字,TRIM(D44)),0)),"")</f>
        <v/>
      </c>
      <c r="AF44" s="40" t="str">
        <f t="shared" si="50"/>
        <v/>
      </c>
      <c r="AG44" s="40" t="str">
        <f t="shared" si="36"/>
        <v/>
      </c>
      <c r="AH44" s="40" t="str">
        <f t="array" ref="AH44">IF(AF44="Y",MAX(IFERROR(FIND(区切文字,TRIM(E44)),0)),"")</f>
        <v/>
      </c>
      <c r="AI44" s="40" t="str">
        <f t="shared" si="51"/>
        <v/>
      </c>
      <c r="AJ44" s="40" t="str">
        <f t="shared" si="37"/>
        <v/>
      </c>
      <c r="AK44" s="40" t="str">
        <f t="shared" si="52"/>
        <v/>
      </c>
      <c r="AL44" s="40" t="str">
        <f t="shared" si="38"/>
        <v/>
      </c>
      <c r="AM44" s="40" t="str">
        <f t="shared" si="59"/>
        <v/>
      </c>
      <c r="AN44" s="101"/>
      <c r="AO44" s="40" t="str">
        <f t="shared" si="53"/>
        <v/>
      </c>
      <c r="AP44" s="40" t="str">
        <f t="shared" si="39"/>
        <v/>
      </c>
      <c r="AQ44" s="40" t="str">
        <f t="array" ref="AQ44">IF(AO44="Y",MAX(IFERROR(FIND(区切文字,TRIM(K44)),0)),"")</f>
        <v/>
      </c>
      <c r="AR44" s="40" t="str">
        <f t="shared" si="54"/>
        <v/>
      </c>
      <c r="AS44" s="40" t="str">
        <f t="shared" si="40"/>
        <v/>
      </c>
      <c r="AT44" s="40" t="str">
        <f t="array" ref="AT44">IF(AR44="Y",MAX(IFERROR(FIND(区切文字,TRIM(L44)),0)),"")</f>
        <v/>
      </c>
      <c r="AU44" s="40" t="str">
        <f t="shared" si="55"/>
        <v/>
      </c>
      <c r="AV44" s="40" t="str">
        <f t="shared" si="41"/>
        <v/>
      </c>
      <c r="AW44" s="40" t="str">
        <f t="shared" si="56"/>
        <v/>
      </c>
      <c r="AX44" s="40" t="str">
        <f t="shared" si="42"/>
        <v/>
      </c>
      <c r="AY44" s="40" t="str">
        <f t="shared" si="57"/>
        <v/>
      </c>
      <c r="AZ44" s="101"/>
    </row>
    <row r="45" spans="2:52" ht="25.5" customHeight="1" x14ac:dyDescent="0.15">
      <c r="B45" s="22">
        <v>19</v>
      </c>
      <c r="C45" s="96"/>
      <c r="D45" s="70"/>
      <c r="E45" s="70"/>
      <c r="F45" s="71"/>
      <c r="G45" s="89"/>
      <c r="H45" s="93"/>
      <c r="I45" s="81"/>
      <c r="J45" s="72"/>
      <c r="K45" s="78"/>
      <c r="L45" s="70"/>
      <c r="M45" s="71"/>
      <c r="N45" s="89"/>
      <c r="O45" s="93"/>
      <c r="P45" s="81"/>
      <c r="Q45" s="72"/>
      <c r="S45" s="24" t="str">
        <f t="shared" si="43"/>
        <v/>
      </c>
      <c r="T45" s="24" t="str">
        <f t="shared" si="44"/>
        <v/>
      </c>
      <c r="U45" s="13" t="str">
        <f t="shared" si="45"/>
        <v/>
      </c>
      <c r="V45" s="33"/>
      <c r="W45" s="35" t="str">
        <f t="shared" si="46"/>
        <v/>
      </c>
      <c r="X45" s="33"/>
      <c r="Y45" s="38" t="str">
        <f t="shared" si="58"/>
        <v/>
      </c>
      <c r="Z45" s="39" t="str">
        <f t="shared" si="47"/>
        <v/>
      </c>
      <c r="AA45" s="39" t="str">
        <f t="shared" si="34"/>
        <v/>
      </c>
      <c r="AB45" s="40" t="str">
        <f t="shared" si="48"/>
        <v/>
      </c>
      <c r="AC45" s="40" t="str">
        <f t="shared" si="49"/>
        <v/>
      </c>
      <c r="AD45" s="40" t="str">
        <f t="shared" si="35"/>
        <v/>
      </c>
      <c r="AE45" s="40" t="str">
        <f t="array" ref="AE45">IF(AC45="Y",MAX(IFERROR(FIND(区切文字,TRIM(D45)),0)),"")</f>
        <v/>
      </c>
      <c r="AF45" s="40" t="str">
        <f t="shared" si="50"/>
        <v/>
      </c>
      <c r="AG45" s="40" t="str">
        <f t="shared" si="36"/>
        <v/>
      </c>
      <c r="AH45" s="40" t="str">
        <f t="array" ref="AH45">IF(AF45="Y",MAX(IFERROR(FIND(区切文字,TRIM(E45)),0)),"")</f>
        <v/>
      </c>
      <c r="AI45" s="40" t="str">
        <f t="shared" si="51"/>
        <v/>
      </c>
      <c r="AJ45" s="40" t="str">
        <f t="shared" si="37"/>
        <v/>
      </c>
      <c r="AK45" s="40" t="str">
        <f t="shared" si="52"/>
        <v/>
      </c>
      <c r="AL45" s="40" t="str">
        <f t="shared" si="38"/>
        <v/>
      </c>
      <c r="AM45" s="40" t="str">
        <f t="shared" si="59"/>
        <v/>
      </c>
      <c r="AN45" s="101"/>
      <c r="AO45" s="40" t="str">
        <f t="shared" si="53"/>
        <v/>
      </c>
      <c r="AP45" s="40" t="str">
        <f t="shared" si="39"/>
        <v/>
      </c>
      <c r="AQ45" s="40" t="str">
        <f t="array" ref="AQ45">IF(AO45="Y",MAX(IFERROR(FIND(区切文字,TRIM(K45)),0)),"")</f>
        <v/>
      </c>
      <c r="AR45" s="40" t="str">
        <f t="shared" si="54"/>
        <v/>
      </c>
      <c r="AS45" s="40" t="str">
        <f t="shared" si="40"/>
        <v/>
      </c>
      <c r="AT45" s="40" t="str">
        <f t="array" ref="AT45">IF(AR45="Y",MAX(IFERROR(FIND(区切文字,TRIM(L45)),0)),"")</f>
        <v/>
      </c>
      <c r="AU45" s="40" t="str">
        <f t="shared" si="55"/>
        <v/>
      </c>
      <c r="AV45" s="40" t="str">
        <f t="shared" si="41"/>
        <v/>
      </c>
      <c r="AW45" s="40" t="str">
        <f t="shared" si="56"/>
        <v/>
      </c>
      <c r="AX45" s="40" t="str">
        <f t="shared" si="42"/>
        <v/>
      </c>
      <c r="AY45" s="40" t="str">
        <f t="shared" si="57"/>
        <v/>
      </c>
      <c r="AZ45" s="101"/>
    </row>
    <row r="46" spans="2:52" ht="25.5" customHeight="1" thickBot="1" x14ac:dyDescent="0.2">
      <c r="B46" s="23">
        <v>20</v>
      </c>
      <c r="C46" s="97"/>
      <c r="D46" s="74"/>
      <c r="E46" s="74"/>
      <c r="F46" s="75"/>
      <c r="G46" s="90"/>
      <c r="H46" s="94"/>
      <c r="I46" s="82"/>
      <c r="J46" s="76"/>
      <c r="K46" s="79"/>
      <c r="L46" s="74"/>
      <c r="M46" s="75"/>
      <c r="N46" s="90"/>
      <c r="O46" s="94"/>
      <c r="P46" s="82"/>
      <c r="Q46" s="76"/>
      <c r="S46" s="25" t="str">
        <f t="shared" si="43"/>
        <v/>
      </c>
      <c r="T46" s="25" t="str">
        <f t="shared" si="44"/>
        <v/>
      </c>
      <c r="U46" s="13" t="str">
        <f t="shared" si="45"/>
        <v/>
      </c>
      <c r="V46" s="33"/>
      <c r="W46" s="35" t="str">
        <f t="shared" si="46"/>
        <v/>
      </c>
      <c r="X46" s="33"/>
      <c r="Y46" s="38" t="str">
        <f t="shared" si="58"/>
        <v/>
      </c>
      <c r="Z46" s="39" t="str">
        <f t="shared" si="47"/>
        <v/>
      </c>
      <c r="AA46" s="39" t="str">
        <f t="shared" si="34"/>
        <v/>
      </c>
      <c r="AB46" s="40" t="str">
        <f t="shared" si="48"/>
        <v/>
      </c>
      <c r="AC46" s="40" t="str">
        <f t="shared" si="49"/>
        <v/>
      </c>
      <c r="AD46" s="40" t="str">
        <f t="shared" si="35"/>
        <v/>
      </c>
      <c r="AE46" s="40" t="str">
        <f t="array" ref="AE46">IF(AC46="Y",MAX(IFERROR(FIND(区切文字,TRIM(D46)),0)),"")</f>
        <v/>
      </c>
      <c r="AF46" s="40" t="str">
        <f t="shared" si="50"/>
        <v/>
      </c>
      <c r="AG46" s="40" t="str">
        <f t="shared" si="36"/>
        <v/>
      </c>
      <c r="AH46" s="40" t="str">
        <f t="array" ref="AH46">IF(AF46="Y",MAX(IFERROR(FIND(区切文字,TRIM(E46)),0)),"")</f>
        <v/>
      </c>
      <c r="AI46" s="40" t="str">
        <f t="shared" si="51"/>
        <v/>
      </c>
      <c r="AJ46" s="40" t="str">
        <f t="shared" si="37"/>
        <v/>
      </c>
      <c r="AK46" s="40" t="str">
        <f t="shared" si="52"/>
        <v/>
      </c>
      <c r="AL46" s="40" t="str">
        <f t="shared" si="38"/>
        <v/>
      </c>
      <c r="AM46" s="40" t="str">
        <f t="shared" si="59"/>
        <v/>
      </c>
      <c r="AN46" s="101"/>
      <c r="AO46" s="40" t="str">
        <f t="shared" si="53"/>
        <v/>
      </c>
      <c r="AP46" s="40" t="str">
        <f t="shared" si="39"/>
        <v/>
      </c>
      <c r="AQ46" s="40" t="str">
        <f t="array" ref="AQ46">IF(AO46="Y",MAX(IFERROR(FIND(区切文字,TRIM(K46)),0)),"")</f>
        <v/>
      </c>
      <c r="AR46" s="40" t="str">
        <f t="shared" si="54"/>
        <v/>
      </c>
      <c r="AS46" s="40" t="str">
        <f t="shared" si="40"/>
        <v/>
      </c>
      <c r="AT46" s="40" t="str">
        <f t="array" ref="AT46">IF(AR46="Y",MAX(IFERROR(FIND(区切文字,TRIM(L46)),0)),"")</f>
        <v/>
      </c>
      <c r="AU46" s="40" t="str">
        <f t="shared" si="55"/>
        <v/>
      </c>
      <c r="AV46" s="40" t="str">
        <f t="shared" si="41"/>
        <v/>
      </c>
      <c r="AW46" s="40" t="str">
        <f t="shared" si="56"/>
        <v/>
      </c>
      <c r="AX46" s="40" t="str">
        <f t="shared" si="42"/>
        <v/>
      </c>
      <c r="AY46" s="40" t="str">
        <f t="shared" si="57"/>
        <v/>
      </c>
      <c r="AZ46" s="101"/>
    </row>
    <row r="47" spans="2:52" x14ac:dyDescent="0.15">
      <c r="V47" s="29"/>
      <c r="W47" s="29"/>
      <c r="X47" s="29"/>
      <c r="Y47" s="29"/>
      <c r="Z47" s="29"/>
      <c r="AA47" s="29"/>
      <c r="AB47" s="29"/>
      <c r="AC47" s="29"/>
      <c r="AD47" s="29"/>
      <c r="AE47" s="33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33"/>
      <c r="AX47" s="29"/>
    </row>
    <row r="48" spans="2:52" x14ac:dyDescent="0.15">
      <c r="V48" s="29"/>
      <c r="W48" s="29"/>
      <c r="X48" s="29"/>
      <c r="Y48" s="29"/>
      <c r="Z48" s="29"/>
      <c r="AA48" s="29"/>
      <c r="AB48" s="29"/>
      <c r="AC48" s="29"/>
      <c r="AD48" s="29"/>
      <c r="AE48" s="33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33"/>
      <c r="AX48" s="29"/>
    </row>
    <row r="49" spans="25:49" x14ac:dyDescent="0.15">
      <c r="Y49" s="29"/>
      <c r="Z49" s="29"/>
      <c r="AA49" s="29"/>
      <c r="AB49" s="29"/>
      <c r="AC49" s="29"/>
      <c r="AD49" s="29"/>
      <c r="AE49" s="33"/>
      <c r="AF49" s="29"/>
      <c r="AG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33"/>
    </row>
  </sheetData>
  <sheetProtection algorithmName="SHA-512" hashValue="iVZ3sLLfsalJQ9WlLsjNF64bIXoZnuv9x3nbyu7EqR0VIIUTz1FcY4uRtlq7wX/Wl4oj6siS06N2vzxaMvIOiA==" saltValue="2TEo11/LzZ7V8FwN7FZS6w==" spinCount="100000" sheet="1" objects="1" scenarios="1"/>
  <mergeCells count="23">
    <mergeCell ref="K18:L18"/>
    <mergeCell ref="K23:L23"/>
    <mergeCell ref="K17:L17"/>
    <mergeCell ref="K19:L19"/>
    <mergeCell ref="K20:L20"/>
    <mergeCell ref="K21:L21"/>
    <mergeCell ref="K22:L22"/>
    <mergeCell ref="B25:D25"/>
    <mergeCell ref="B2:D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</mergeCells>
  <phoneticPr fontId="1"/>
  <conditionalFormatting sqref="S27:S38 S44:S46">
    <cfRule type="expression" dxfId="18" priority="26">
      <formula>AND($S27&lt;&gt;"",$S27&lt;&gt;"OK")</formula>
    </cfRule>
  </conditionalFormatting>
  <conditionalFormatting sqref="T27:T38 T44:T46">
    <cfRule type="expression" dxfId="17" priority="25">
      <formula>AND($T27&lt;&gt;"",$T27&lt;&gt;"OK")</formula>
    </cfRule>
  </conditionalFormatting>
  <conditionalFormatting sqref="C4:C16 C27:C38 C18 C23 C44:C46">
    <cfRule type="expression" dxfId="16" priority="20">
      <formula>RIGHT($C4,1)="女"</formula>
    </cfRule>
    <cfRule type="expression" dxfId="15" priority="21">
      <formula>RIGHT($C4,1)="男"</formula>
    </cfRule>
  </conditionalFormatting>
  <conditionalFormatting sqref="C4:I16 C27:Q38 C18:I18 C23:I23 C44:Q46">
    <cfRule type="expression" dxfId="14" priority="15">
      <formula>C4=""</formula>
    </cfRule>
  </conditionalFormatting>
  <conditionalFormatting sqref="K4:K16 K18 K23">
    <cfRule type="expression" dxfId="13" priority="14">
      <formula>AND($S4&lt;&gt;"",$S4&lt;&gt;"OK")</formula>
    </cfRule>
  </conditionalFormatting>
  <conditionalFormatting sqref="C17">
    <cfRule type="expression" dxfId="12" priority="12">
      <formula>RIGHT($C17,1)="女"</formula>
    </cfRule>
    <cfRule type="expression" dxfId="11" priority="13">
      <formula>RIGHT($C17,1)="男"</formula>
    </cfRule>
  </conditionalFormatting>
  <conditionalFormatting sqref="C17:I17">
    <cfRule type="expression" dxfId="10" priority="11">
      <formula>C17=""</formula>
    </cfRule>
  </conditionalFormatting>
  <conditionalFormatting sqref="K17">
    <cfRule type="expression" dxfId="9" priority="10">
      <formula>AND($S17&lt;&gt;"",$S17&lt;&gt;"OK")</formula>
    </cfRule>
  </conditionalFormatting>
  <conditionalFormatting sqref="C19:C22">
    <cfRule type="expression" dxfId="8" priority="8">
      <formula>RIGHT($C19,1)="女"</formula>
    </cfRule>
    <cfRule type="expression" dxfId="7" priority="9">
      <formula>RIGHT($C19,1)="男"</formula>
    </cfRule>
  </conditionalFormatting>
  <conditionalFormatting sqref="C19:I22">
    <cfRule type="expression" dxfId="6" priority="7">
      <formula>C19=""</formula>
    </cfRule>
  </conditionalFormatting>
  <conditionalFormatting sqref="K19:K22">
    <cfRule type="expression" dxfId="5" priority="6">
      <formula>AND($S19&lt;&gt;"",$S19&lt;&gt;"OK")</formula>
    </cfRule>
  </conditionalFormatting>
  <conditionalFormatting sqref="S39:S43">
    <cfRule type="expression" dxfId="4" priority="5">
      <formula>AND($S39&lt;&gt;"",$S39&lt;&gt;"OK")</formula>
    </cfRule>
  </conditionalFormatting>
  <conditionalFormatting sqref="T39:T43">
    <cfRule type="expression" dxfId="3" priority="4">
      <formula>AND($T39&lt;&gt;"",$T39&lt;&gt;"OK")</formula>
    </cfRule>
  </conditionalFormatting>
  <conditionalFormatting sqref="C39:C43">
    <cfRule type="expression" dxfId="2" priority="2">
      <formula>RIGHT($C39,1)="女"</formula>
    </cfRule>
    <cfRule type="expression" dxfId="1" priority="3">
      <formula>RIGHT($C39,1)="男"</formula>
    </cfRule>
  </conditionalFormatting>
  <conditionalFormatting sqref="C39:Q43">
    <cfRule type="expression" dxfId="0" priority="1">
      <formula>C39=""</formula>
    </cfRule>
  </conditionalFormatting>
  <dataValidations count="5">
    <dataValidation type="list" allowBlank="1" showInputMessage="1" showErrorMessage="1" sqref="M5:M23 F5:F23 F28:F46 M28:M46" xr:uid="{00000000-0002-0000-0200-000000000000}">
      <formula1>学年</formula1>
    </dataValidation>
    <dataValidation type="list" allowBlank="1" showInputMessage="1" showErrorMessage="1" error="学年は１～６を選択" sqref="F27 M27 F4 M4" xr:uid="{00000000-0002-0000-0200-000001000000}">
      <formula1>学年</formula1>
    </dataValidation>
    <dataValidation type="list" allowBlank="1" showInputMessage="1" showErrorMessage="1" sqref="C4:C23 C27:C46" xr:uid="{00000000-0002-0000-0200-000002000000}">
      <formula1>競技種目</formula1>
    </dataValidation>
    <dataValidation type="list" allowBlank="1" showInputMessage="1" showErrorMessage="1" sqref="H4:H23 O27:P46 H27:I46" xr:uid="{00000000-0002-0000-0200-000003000000}">
      <formula1>成績</formula1>
    </dataValidation>
    <dataValidation type="list" allowBlank="1" showInputMessage="1" showErrorMessage="1" sqref="I4:I23 J27:J46 Q27:Q46" xr:uid="{12810F19-6BE9-4573-9C3B-814023674065}">
      <formula1>成績４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競技種目</vt:lpstr>
      <vt:lpstr>区切文字</vt:lpstr>
      <vt:lpstr>種目</vt:lpstr>
      <vt:lpstr>成績</vt:lpstr>
      <vt:lpstr>成績４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ono tetsu</cp:lastModifiedBy>
  <dcterms:created xsi:type="dcterms:W3CDTF">2018-09-09T10:18:18Z</dcterms:created>
  <dcterms:modified xsi:type="dcterms:W3CDTF">2022-06-29T13:50:13Z</dcterms:modified>
</cp:coreProperties>
</file>