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Default ContentType="application/vnd.openxmlformats-officedocument.vmlDrawing" Extension="v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83AF" lockStructure="1"/>
  <bookViews>
    <workbookView windowWidth="19080" windowHeight="12075"/>
  </bookViews>
  <sheets>
    <sheet name="記入例" sheetId="1" r:id="rId1"/>
    <sheet name="申込情報" sheetId="2" r:id="rId2"/>
    <sheet name="小４男" sheetId="3" r:id="rId3"/>
    <sheet name="小５男" sheetId="4" r:id="rId4"/>
    <sheet name="小６男" sheetId="5" r:id="rId5"/>
    <sheet name="小４女" sheetId="6" r:id="rId6"/>
    <sheet name="小５女" sheetId="7" r:id="rId7"/>
    <sheet name="小６女" sheetId="8" r:id="rId8"/>
    <sheet name="中１男" sheetId="9" r:id="rId9"/>
    <sheet name="中２男" sheetId="10" r:id="rId10"/>
    <sheet name="中１女" sheetId="11" r:id="rId11"/>
    <sheet name="中２女" sheetId="12" r:id="rId12"/>
    <sheet name="データ" sheetId="13" state="hidden" r:id="rId13"/>
  </sheets>
  <definedNames>
    <definedName name="_xlnm.Print_Area" localSheetId="0">記入例!$A$1:J41</definedName>
    <definedName name="_xlnm.Print_Titles" localSheetId="0">記入例!$23:30</definedName>
    <definedName name="_xlnm.Print_Area" localSheetId="1">申込情報!$B$2:F27</definedName>
    <definedName name="_xlnm.Print_Area" localSheetId="2">小４男!$B$2:H39</definedName>
    <definedName name="_xlnm.Print_Titles" localSheetId="2">小４男!$2:9</definedName>
    <definedName name="_xlnm.Print_Area" localSheetId="3">小５男!$B$2:H39</definedName>
    <definedName name="_xlnm.Print_Titles" localSheetId="3">小５男!$2:9</definedName>
    <definedName name="_xlnm.Print_Area" localSheetId="4">小６男!$B$2:H39</definedName>
    <definedName name="_xlnm.Print_Titles" localSheetId="4">小６男!$2:9</definedName>
    <definedName name="_xlnm.Print_Area" localSheetId="5">小４女!$B$2:H39</definedName>
    <definedName name="_xlnm.Print_Titles" localSheetId="5">小４女!$2:9</definedName>
    <definedName name="_xlnm.Print_Area" localSheetId="6">小５女!$B$2:H39</definedName>
    <definedName name="_xlnm.Print_Titles" localSheetId="6">小５女!$2:9</definedName>
    <definedName name="_xlnm.Print_Area" localSheetId="7">小６女!$B$2:H39</definedName>
    <definedName name="_xlnm.Print_Titles" localSheetId="7">小６女!$2:9</definedName>
    <definedName name="_xlnm.Print_Area" localSheetId="8">中１男!$B$2:H39</definedName>
    <definedName name="_xlnm.Print_Titles" localSheetId="8">中１男!$2:9</definedName>
    <definedName name="_xlnm.Print_Area" localSheetId="9">中２男!$B$2:H39</definedName>
    <definedName name="_xlnm.Print_Titles" localSheetId="9">中２男!$2:9</definedName>
    <definedName name="_xlnm.Print_Area" localSheetId="10">中１女!$B$2:H39</definedName>
    <definedName name="_xlnm.Print_Titles" localSheetId="10">中１女!$2:9</definedName>
    <definedName name="_xlnm.Print_Area" localSheetId="11">中２女!$B$2:H39</definedName>
    <definedName name="_xlnm.Print_Titles" localSheetId="11">中２女!$2:9</definedName>
    <definedName name="学年入力リスト">データ!$B$3:$B$10</definedName>
  </definedNames>
  <calcPr calcId="144525" concurrentCalc="0"/>
  <extLst/>
</workbook>
</file>

<file path=xl/sharedStrings.xml><?xml version="1.0" encoding="utf-8"?>
<sst xmlns="http://schemas.openxmlformats.org/spreadsheetml/2006/main" count="81">
  <si>
    <t>記入例</t>
  </si>
  <si>
    <t>Ver.1.02</t>
  </si>
  <si>
    <t>チーム名（正式名称）</t>
  </si>
  <si>
    <t>チーム名（略称）</t>
  </si>
  <si>
    <t>申込責任者</t>
  </si>
  <si>
    <t>電話番号</t>
  </si>
  <si>
    <t>メールアドレス</t>
  </si>
  <si>
    <t>参加人数</t>
  </si>
  <si>
    <t>合計</t>
  </si>
  <si>
    <t>小学４年生以下 男子</t>
  </si>
  <si>
    <t>　OK</t>
  </si>
  <si>
    <t>小学５年生 男子</t>
  </si>
  <si>
    <t>チーム名</t>
  </si>
  <si>
    <t>こどもバドミントンクラブ</t>
  </si>
  <si>
    <t>種目</t>
  </si>
  <si>
    <t>※</t>
  </si>
  <si>
    <t>申し込み順は、チーム内のランキング順で記入してください。</t>
  </si>
  <si>
    <t>個人登録番号、もしくは「申請中」と記入してください。</t>
  </si>
  <si>
    <t>氏名</t>
  </si>
  <si>
    <t>ふりがな</t>
  </si>
  <si>
    <t>学年</t>
  </si>
  <si>
    <t>個人登録番号
(10桁 or 申請中)</t>
  </si>
  <si>
    <t>備考</t>
  </si>
  <si>
    <t>石川　太郎</t>
  </si>
  <si>
    <t>いしかわ　たろう</t>
  </si>
  <si>
    <t>小４</t>
  </si>
  <si>
    <t>0123456789</t>
  </si>
  <si>
    <t>石川次郎</t>
  </si>
  <si>
    <t>いしかわじろう</t>
  </si>
  <si>
    <t>01234567</t>
  </si>
  <si>
    <t>石　川　三　郎</t>
  </si>
  <si>
    <t>小４男</t>
  </si>
  <si>
    <t>小５男</t>
  </si>
  <si>
    <t>小学６年生 男子</t>
  </si>
  <si>
    <t>小６男</t>
  </si>
  <si>
    <t>小学４年生以下 女子</t>
  </si>
  <si>
    <t>小４女</t>
  </si>
  <si>
    <t>小学５年生 女子</t>
  </si>
  <si>
    <t>小５女</t>
  </si>
  <si>
    <t>小学６年生 女子</t>
  </si>
  <si>
    <t>小６女</t>
  </si>
  <si>
    <t>中学１年生 男子</t>
  </si>
  <si>
    <t>中１男</t>
  </si>
  <si>
    <t>中学２年生 男子</t>
  </si>
  <si>
    <t>中２男</t>
  </si>
  <si>
    <t>中学１年生 女子</t>
  </si>
  <si>
    <t>中１女</t>
  </si>
  <si>
    <t>中学２年生 女子</t>
  </si>
  <si>
    <t>中２女</t>
  </si>
  <si>
    <r>
      <rPr>
        <sz val="12"/>
        <rFont val="Meiryo UI"/>
        <family val="3"/>
        <charset val="128"/>
      </rPr>
      <t>個人登録番号</t>
    </r>
    <r>
      <rPr>
        <sz val="10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(10桁 or 申請中)</t>
    </r>
  </si>
  <si>
    <t>入力チェック</t>
  </si>
  <si>
    <t>小５</t>
  </si>
  <si>
    <t>小６</t>
  </si>
  <si>
    <t>中学生１年生 男子</t>
  </si>
  <si>
    <t>中１</t>
  </si>
  <si>
    <t>中学生２年生 男子</t>
  </si>
  <si>
    <t>中２</t>
  </si>
  <si>
    <t>タイトル：</t>
  </si>
  <si>
    <t>令和５年度 宮森杯 参加申込</t>
  </si>
  <si>
    <t>種目名：</t>
  </si>
  <si>
    <t>小１</t>
  </si>
  <si>
    <t>小２</t>
  </si>
  <si>
    <t>小３</t>
  </si>
  <si>
    <t>各項目のアドレス：</t>
  </si>
  <si>
    <t>シート名</t>
  </si>
  <si>
    <t>アドレス</t>
  </si>
  <si>
    <t>内容</t>
  </si>
  <si>
    <t>申込情報</t>
  </si>
  <si>
    <t>C4</t>
  </si>
  <si>
    <t>C6</t>
  </si>
  <si>
    <t>C8</t>
  </si>
  <si>
    <t>C10</t>
  </si>
  <si>
    <t>C12</t>
  </si>
  <si>
    <t>D10</t>
  </si>
  <si>
    <t>E10</t>
  </si>
  <si>
    <t>F10</t>
  </si>
  <si>
    <t>個人登録番号</t>
  </si>
  <si>
    <t>H10</t>
  </si>
  <si>
    <t>エラーメッセージ</t>
  </si>
  <si>
    <t>行／選手</t>
  </si>
  <si>
    <t>最大選手数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</si>
</sst>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76" formatCode="#"/>
    <numFmt numFmtId="177" formatCode="&quot;最大&quot;\ #\ &quot;名&quot;"/>
    <numFmt numFmtId="178" formatCode="_-&quot;\&quot;* #,##0.00_-\ ;\-&quot;\&quot;* #,##0.00_-\ ;_-&quot;\&quot;* &quot;-&quot;??_-\ ;_-@_-"/>
    <numFmt numFmtId="179" formatCode="_-&quot;\&quot;* #,##0_-\ ;\-&quot;\&quot;* #,##0_-\ ;_-&quot;\&quot;* &quot;-&quot;??_-\ ;_-@_-"/>
    <numFmt numFmtId="180" formatCode="#\ &quot;行/選手&quot;"/>
    <numFmt numFmtId="181" formatCode="_ * #,##0_ ;_ * \-#,##0_ ;_ * &quot;-&quot;??_ ;_ @_ "/>
    <numFmt numFmtId="182" formatCode="#\ &quot; 名&quot;;#;#"/>
  </numFmts>
  <fonts count="16">
    <font>
      <sz val="11"/>
      <color indexed="8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Meiryo UI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name val="ＭＳ Ｐゴシック"/>
      <charset val="134"/>
    </font>
    <font>
      <sz val="9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14" fillId="0" borderId="0">
      <alignment vertical="center"/>
    </xf>
    <xf numFmtId="0" fontId="1" fillId="0" borderId="0">
      <alignment vertical="center"/>
    </xf>
    <xf numFmtId="181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8" fontId="14" fillId="0" borderId="0" applyFont="0" applyFill="0" applyBorder="0" applyAlignment="0" applyProtection="0">
      <alignment vertical="center"/>
    </xf>
  </cellStyleXfs>
  <cellXfs count="107">
    <xf numFmtId="0" fontId="0" fillId="0" borderId="0" xfId="6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2" fillId="0" borderId="0" xfId="1" applyFont="1">
      <alignment vertical="center"/>
    </xf>
    <xf numFmtId="180" fontId="1" fillId="0" borderId="0" xfId="1" applyNumberFormat="1">
      <alignment vertical="center"/>
    </xf>
    <xf numFmtId="177" fontId="1" fillId="0" borderId="0" xfId="1" applyNumberFormat="1">
      <alignment vertical="center"/>
    </xf>
    <xf numFmtId="0" fontId="3" fillId="2" borderId="0" xfId="1" applyFont="1" applyFill="1" applyProtection="1">
      <alignment vertical="center"/>
      <protection hidden="1"/>
    </xf>
    <xf numFmtId="0" fontId="4" fillId="2" borderId="0" xfId="1" applyFont="1" applyFill="1" applyProtection="1">
      <alignment vertical="center"/>
      <protection hidden="1"/>
    </xf>
    <xf numFmtId="0" fontId="1" fillId="2" borderId="0" xfId="1" applyFill="1" applyProtection="1">
      <alignment vertical="center"/>
      <protection hidden="1"/>
    </xf>
    <xf numFmtId="0" fontId="1" fillId="2" borderId="0" xfId="1" applyFill="1" applyAlignment="1" applyProtection="1">
      <alignment horizontal="center" vertical="center"/>
      <protection hidden="1"/>
    </xf>
    <xf numFmtId="0" fontId="3" fillId="2" borderId="0" xfId="1" applyFont="1" applyFill="1" applyAlignment="1" applyProtection="1">
      <alignment horizontal="left" vertical="center"/>
      <protection hidden="1"/>
    </xf>
    <xf numFmtId="0" fontId="1" fillId="2" borderId="0" xfId="1" applyFill="1" applyBorder="1" applyAlignment="1" applyProtection="1">
      <alignment vertical="center"/>
      <protection hidden="1"/>
    </xf>
    <xf numFmtId="0" fontId="1" fillId="2" borderId="1" xfId="1" applyFill="1" applyBorder="1" applyAlignment="1" applyProtection="1">
      <alignment horizontal="center" vertical="center"/>
      <protection hidden="1"/>
    </xf>
    <xf numFmtId="176" fontId="5" fillId="2" borderId="1" xfId="1" applyNumberFormat="1" applyFont="1" applyFill="1" applyBorder="1" applyAlignment="1" applyProtection="1">
      <alignment horizontal="left" vertical="center"/>
      <protection hidden="1"/>
    </xf>
    <xf numFmtId="0" fontId="4" fillId="2" borderId="2" xfId="1" applyFont="1" applyFill="1" applyBorder="1" applyAlignment="1" applyProtection="1">
      <alignment horizontal="center" vertical="center" shrinkToFit="1"/>
      <protection hidden="1"/>
    </xf>
    <xf numFmtId="0" fontId="6" fillId="3" borderId="2" xfId="1" applyFont="1" applyFill="1" applyBorder="1" applyAlignment="1" applyProtection="1">
      <alignment horizontal="left" vertical="center" indent="1"/>
      <protection hidden="1"/>
    </xf>
    <xf numFmtId="0" fontId="7" fillId="2" borderId="0" xfId="1" applyFont="1" applyFill="1" applyAlignment="1" applyProtection="1">
      <alignment horizontal="right" vertical="center"/>
      <protection hidden="1"/>
    </xf>
    <xf numFmtId="0" fontId="8" fillId="2" borderId="0" xfId="1" applyFont="1" applyFill="1" applyAlignment="1" applyProtection="1">
      <alignment horizontal="left" vertical="center"/>
      <protection hidden="1"/>
    </xf>
    <xf numFmtId="0" fontId="4" fillId="2" borderId="3" xfId="1" applyFont="1" applyFill="1" applyBorder="1" applyAlignment="1" applyProtection="1">
      <alignment horizontal="center" vertical="center" shrinkToFit="1"/>
      <protection hidden="1"/>
    </xf>
    <xf numFmtId="0" fontId="6" fillId="3" borderId="3" xfId="1" applyFont="1" applyFill="1" applyBorder="1" applyAlignment="1" applyProtection="1">
      <alignment horizontal="left" vertical="center" indent="1"/>
      <protection hidden="1"/>
    </xf>
    <xf numFmtId="0" fontId="4" fillId="3" borderId="4" xfId="1" applyFont="1" applyFill="1" applyBorder="1" applyAlignment="1" applyProtection="1">
      <alignment vertical="center"/>
      <protection hidden="1"/>
    </xf>
    <xf numFmtId="0" fontId="9" fillId="3" borderId="5" xfId="1" applyFont="1" applyFill="1" applyBorder="1" applyAlignment="1" applyProtection="1">
      <alignment horizontal="center" vertical="center" wrapText="1"/>
      <protection hidden="1"/>
    </xf>
    <xf numFmtId="0" fontId="9" fillId="3" borderId="5" xfId="1" applyFont="1" applyFill="1" applyBorder="1" applyAlignment="1" applyProtection="1">
      <alignment horizontal="center" vertical="center"/>
      <protection hidden="1"/>
    </xf>
    <xf numFmtId="0" fontId="10" fillId="3" borderId="5" xfId="1" applyFont="1" applyFill="1" applyBorder="1" applyAlignment="1" applyProtection="1">
      <alignment horizontal="center" vertical="center"/>
      <protection hidden="1"/>
    </xf>
    <xf numFmtId="0" fontId="10" fillId="3" borderId="5" xfId="1" applyFont="1" applyFill="1" applyBorder="1" applyAlignment="1" applyProtection="1">
      <alignment horizontal="center" vertical="center" wrapText="1"/>
      <protection hidden="1"/>
    </xf>
    <xf numFmtId="0" fontId="9" fillId="3" borderId="6" xfId="1" applyFont="1" applyFill="1" applyBorder="1" applyAlignment="1" applyProtection="1">
      <alignment horizontal="center" vertical="center" wrapText="1"/>
      <protection hidden="1"/>
    </xf>
    <xf numFmtId="0" fontId="9" fillId="3" borderId="7" xfId="1" applyFont="1" applyFill="1" applyBorder="1" applyAlignment="1" applyProtection="1">
      <alignment horizontal="center" vertical="center"/>
      <protection hidden="1"/>
    </xf>
    <xf numFmtId="0" fontId="1" fillId="3" borderId="4" xfId="1" applyFill="1" applyBorder="1" applyAlignment="1" applyProtection="1">
      <alignment horizontal="center" vertical="center"/>
      <protection hidden="1"/>
    </xf>
    <xf numFmtId="49" fontId="1" fillId="4" borderId="5" xfId="1" applyNumberFormat="1" applyFill="1" applyBorder="1" applyAlignment="1" applyProtection="1">
      <alignment horizontal="left" vertical="center" shrinkToFit="1"/>
      <protection locked="0"/>
    </xf>
    <xf numFmtId="49" fontId="1" fillId="4" borderId="5" xfId="1" applyNumberFormat="1" applyFill="1" applyBorder="1" applyAlignment="1" applyProtection="1">
      <alignment horizontal="center" vertical="center" shrinkToFit="1"/>
      <protection locked="0"/>
    </xf>
    <xf numFmtId="49" fontId="2" fillId="4" borderId="5" xfId="1" applyNumberFormat="1" applyFont="1" applyFill="1" applyBorder="1" applyAlignment="1" applyProtection="1">
      <alignment horizontal="center" vertical="center" shrinkToFit="1"/>
      <protection locked="0"/>
    </xf>
    <xf numFmtId="49" fontId="1" fillId="4" borderId="6" xfId="1" applyNumberFormat="1" applyFill="1" applyBorder="1" applyAlignment="1" applyProtection="1">
      <alignment horizontal="left" vertical="center" shrinkToFit="1"/>
      <protection locked="0"/>
    </xf>
    <xf numFmtId="0" fontId="11" fillId="2" borderId="7" xfId="1" applyFont="1" applyFill="1" applyBorder="1" applyAlignment="1" applyProtection="1">
      <alignment vertical="center" wrapText="1"/>
      <protection hidden="1"/>
    </xf>
    <xf numFmtId="0" fontId="1" fillId="2" borderId="0" xfId="1" applyFill="1" applyAlignment="1" applyProtection="1">
      <alignment vertical="center" shrinkToFit="1"/>
      <protection hidden="1"/>
    </xf>
    <xf numFmtId="0" fontId="6" fillId="5" borderId="2" xfId="1" applyFont="1" applyFill="1" applyBorder="1" applyAlignment="1" applyProtection="1">
      <alignment horizontal="left" vertical="center" indent="1"/>
      <protection hidden="1"/>
    </xf>
    <xf numFmtId="0" fontId="6" fillId="5" borderId="3" xfId="1" applyFont="1" applyFill="1" applyBorder="1" applyAlignment="1" applyProtection="1">
      <alignment horizontal="left" vertical="center" indent="1"/>
      <protection hidden="1"/>
    </xf>
    <xf numFmtId="0" fontId="4" fillId="5" borderId="4" xfId="1" applyFont="1" applyFill="1" applyBorder="1" applyAlignment="1" applyProtection="1">
      <alignment vertical="center"/>
      <protection hidden="1"/>
    </xf>
    <xf numFmtId="0" fontId="9" fillId="5" borderId="5" xfId="1" applyFont="1" applyFill="1" applyBorder="1" applyAlignment="1" applyProtection="1">
      <alignment horizontal="center" vertical="center" wrapText="1"/>
      <protection hidden="1"/>
    </xf>
    <xf numFmtId="0" fontId="9" fillId="5" borderId="5" xfId="1" applyFont="1" applyFill="1" applyBorder="1" applyAlignment="1" applyProtection="1">
      <alignment horizontal="center" vertical="center"/>
      <protection hidden="1"/>
    </xf>
    <xf numFmtId="0" fontId="10" fillId="5" borderId="5" xfId="1" applyFont="1" applyFill="1" applyBorder="1" applyAlignment="1" applyProtection="1">
      <alignment horizontal="center" vertical="center"/>
      <protection hidden="1"/>
    </xf>
    <xf numFmtId="0" fontId="10" fillId="5" borderId="5" xfId="1" applyFont="1" applyFill="1" applyBorder="1" applyAlignment="1" applyProtection="1">
      <alignment horizontal="center" vertical="center" wrapText="1"/>
      <protection hidden="1"/>
    </xf>
    <xf numFmtId="0" fontId="9" fillId="5" borderId="6" xfId="1" applyFont="1" applyFill="1" applyBorder="1" applyAlignment="1" applyProtection="1">
      <alignment horizontal="center" vertical="center" wrapText="1"/>
      <protection hidden="1"/>
    </xf>
    <xf numFmtId="0" fontId="9" fillId="5" borderId="7" xfId="1" applyFont="1" applyFill="1" applyBorder="1" applyAlignment="1" applyProtection="1">
      <alignment horizontal="center" vertical="center"/>
      <protection hidden="1"/>
    </xf>
    <xf numFmtId="0" fontId="1" fillId="5" borderId="4" xfId="1" applyFill="1" applyBorder="1" applyAlignment="1" applyProtection="1">
      <alignment horizontal="center" vertical="center"/>
      <protection hidden="1"/>
    </xf>
    <xf numFmtId="49" fontId="1" fillId="6" borderId="5" xfId="1" applyNumberFormat="1" applyFill="1" applyBorder="1" applyAlignment="1" applyProtection="1">
      <alignment horizontal="left" vertical="center" shrinkToFit="1"/>
      <protection locked="0"/>
    </xf>
    <xf numFmtId="49" fontId="1" fillId="6" borderId="5" xfId="1" applyNumberFormat="1" applyFill="1" applyBorder="1" applyAlignment="1" applyProtection="1">
      <alignment horizontal="center" vertical="center" shrinkToFit="1"/>
      <protection locked="0"/>
    </xf>
    <xf numFmtId="49" fontId="2" fillId="6" borderId="5" xfId="1" applyNumberFormat="1" applyFont="1" applyFill="1" applyBorder="1" applyAlignment="1" applyProtection="1">
      <alignment horizontal="center" vertical="center" shrinkToFit="1"/>
      <protection locked="0"/>
    </xf>
    <xf numFmtId="49" fontId="1" fillId="6" borderId="6" xfId="1" applyNumberFormat="1" applyFill="1" applyBorder="1" applyAlignment="1" applyProtection="1">
      <alignment horizontal="left" vertical="center" shrinkToFit="1"/>
      <protection locked="0"/>
    </xf>
    <xf numFmtId="0" fontId="3" fillId="2" borderId="0" xfId="1" applyFont="1" applyFill="1" applyAlignment="1" applyProtection="1">
      <alignment vertical="center" shrinkToFit="1"/>
      <protection hidden="1"/>
    </xf>
    <xf numFmtId="0" fontId="4" fillId="2" borderId="0" xfId="1" applyFont="1" applyFill="1" applyAlignment="1" applyProtection="1">
      <alignment vertical="center" shrinkToFit="1"/>
      <protection hidden="1"/>
    </xf>
    <xf numFmtId="0" fontId="12" fillId="5" borderId="5" xfId="1" applyFont="1" applyFill="1" applyBorder="1" applyAlignment="1" applyProtection="1">
      <alignment horizontal="center" vertical="center" wrapText="1"/>
      <protection hidden="1"/>
    </xf>
    <xf numFmtId="0" fontId="1" fillId="2" borderId="0" xfId="1" applyFill="1">
      <alignment vertical="center"/>
    </xf>
    <xf numFmtId="0" fontId="3" fillId="2" borderId="0" xfId="1" applyFont="1" applyFill="1" applyAlignment="1">
      <alignment horizontal="left" vertical="center"/>
    </xf>
    <xf numFmtId="0" fontId="1" fillId="2" borderId="8" xfId="1" applyFill="1" applyBorder="1">
      <alignment vertical="center"/>
    </xf>
    <xf numFmtId="49" fontId="5" fillId="6" borderId="8" xfId="1" applyNumberFormat="1" applyFont="1" applyFill="1" applyBorder="1" applyAlignment="1" applyProtection="1">
      <alignment vertical="center" shrinkToFit="1"/>
      <protection locked="0"/>
    </xf>
    <xf numFmtId="0" fontId="1" fillId="2" borderId="9" xfId="1" applyFill="1" applyBorder="1">
      <alignment vertical="center"/>
    </xf>
    <xf numFmtId="0" fontId="5" fillId="2" borderId="9" xfId="1" applyFont="1" applyFill="1" applyBorder="1" applyAlignment="1" applyProtection="1">
      <alignment vertical="center" shrinkToFit="1"/>
      <protection hidden="1"/>
    </xf>
    <xf numFmtId="49" fontId="2" fillId="6" borderId="8" xfId="1" applyNumberFormat="1" applyFont="1" applyFill="1" applyBorder="1" applyAlignment="1" applyProtection="1">
      <alignment vertical="center" shrinkToFit="1"/>
      <protection locked="0"/>
    </xf>
    <xf numFmtId="0" fontId="1" fillId="2" borderId="10" xfId="1" applyFill="1" applyBorder="1" applyAlignment="1">
      <alignment horizontal="left" vertical="center"/>
    </xf>
    <xf numFmtId="0" fontId="1" fillId="2" borderId="11" xfId="1" applyFill="1" applyBorder="1" applyAlignment="1">
      <alignment horizontal="left" vertical="center"/>
    </xf>
    <xf numFmtId="0" fontId="1" fillId="2" borderId="12" xfId="1" applyFill="1" applyBorder="1" applyAlignment="1">
      <alignment horizontal="center" vertical="center"/>
    </xf>
    <xf numFmtId="182" fontId="1" fillId="2" borderId="12" xfId="1" applyNumberFormat="1" applyFill="1" applyBorder="1" applyAlignment="1">
      <alignment vertical="center"/>
    </xf>
    <xf numFmtId="0" fontId="1" fillId="2" borderId="12" xfId="1" applyFill="1" applyBorder="1">
      <alignment vertical="center"/>
    </xf>
    <xf numFmtId="182" fontId="1" fillId="2" borderId="12" xfId="1" applyNumberFormat="1" applyFill="1" applyBorder="1" applyAlignment="1">
      <alignment horizontal="right" vertical="center"/>
    </xf>
    <xf numFmtId="0" fontId="13" fillId="2" borderId="0" xfId="1" applyFont="1" applyFill="1" applyAlignment="1">
      <alignment horizontal="left" vertical="center" indent="1"/>
    </xf>
    <xf numFmtId="0" fontId="1" fillId="2" borderId="12" xfId="1" applyFill="1" applyBorder="1" applyAlignment="1">
      <alignment horizontal="right" vertical="center"/>
    </xf>
    <xf numFmtId="0" fontId="1" fillId="2" borderId="0" xfId="1" applyFont="1" applyFill="1">
      <alignment vertical="center"/>
    </xf>
    <xf numFmtId="0" fontId="3" fillId="2" borderId="0" xfId="1" applyFont="1" applyFill="1" applyAlignment="1" applyProtection="1">
      <alignment vertical="top"/>
      <protection hidden="1"/>
    </xf>
    <xf numFmtId="0" fontId="1" fillId="2" borderId="13" xfId="1" applyFill="1" applyBorder="1" applyProtection="1">
      <alignment vertical="center"/>
      <protection hidden="1"/>
    </xf>
    <xf numFmtId="0" fontId="1" fillId="2" borderId="14" xfId="1" applyFill="1" applyBorder="1" applyProtection="1">
      <alignment vertical="center"/>
      <protection hidden="1"/>
    </xf>
    <xf numFmtId="0" fontId="1" fillId="2" borderId="14" xfId="1" applyFill="1" applyBorder="1" applyAlignment="1" applyProtection="1">
      <alignment horizontal="center" vertical="center"/>
      <protection hidden="1"/>
    </xf>
    <xf numFmtId="0" fontId="1" fillId="2" borderId="15" xfId="1" applyFill="1" applyBorder="1" applyProtection="1">
      <alignment vertical="center"/>
      <protection hidden="1"/>
    </xf>
    <xf numFmtId="0" fontId="1" fillId="2" borderId="16" xfId="1" applyFill="1" applyBorder="1" applyProtection="1">
      <alignment vertical="center"/>
      <protection hidden="1"/>
    </xf>
    <xf numFmtId="0" fontId="3" fillId="2" borderId="0" xfId="1" applyFont="1" applyFill="1" applyBorder="1" applyAlignment="1" applyProtection="1">
      <alignment horizontal="left" vertical="center"/>
      <protection hidden="1"/>
    </xf>
    <xf numFmtId="0" fontId="3" fillId="2" borderId="17" xfId="1" applyFont="1" applyFill="1" applyBorder="1" applyAlignment="1" applyProtection="1">
      <alignment horizontal="left" vertical="center"/>
      <protection hidden="1"/>
    </xf>
    <xf numFmtId="0" fontId="1" fillId="2" borderId="0" xfId="1" applyFill="1" applyBorder="1" applyProtection="1">
      <alignment vertical="center"/>
      <protection hidden="1"/>
    </xf>
    <xf numFmtId="0" fontId="1" fillId="2" borderId="17" xfId="1" applyFill="1" applyBorder="1" applyProtection="1">
      <alignment vertical="center"/>
      <protection hidden="1"/>
    </xf>
    <xf numFmtId="0" fontId="1" fillId="2" borderId="8" xfId="1" applyFill="1" applyBorder="1" applyProtection="1">
      <alignment vertical="center"/>
      <protection hidden="1"/>
    </xf>
    <xf numFmtId="0" fontId="5" fillId="6" borderId="8" xfId="1" applyFont="1" applyFill="1" applyBorder="1" applyAlignment="1" applyProtection="1">
      <alignment vertical="center" shrinkToFit="1"/>
      <protection hidden="1"/>
    </xf>
    <xf numFmtId="0" fontId="1" fillId="2" borderId="9" xfId="1" applyFill="1" applyBorder="1" applyProtection="1">
      <alignment vertical="center"/>
      <protection hidden="1"/>
    </xf>
    <xf numFmtId="0" fontId="2" fillId="6" borderId="8" xfId="1" applyFont="1" applyFill="1" applyBorder="1" applyAlignment="1" applyProtection="1">
      <alignment vertical="center" shrinkToFit="1"/>
      <protection hidden="1"/>
    </xf>
    <xf numFmtId="0" fontId="1" fillId="2" borderId="12" xfId="1" applyFill="1" applyBorder="1" applyProtection="1">
      <alignment vertical="center"/>
      <protection hidden="1"/>
    </xf>
    <xf numFmtId="0" fontId="1" fillId="2" borderId="12" xfId="1" applyFill="1" applyBorder="1" applyAlignment="1" applyProtection="1">
      <alignment horizontal="center" vertical="center"/>
      <protection hidden="1"/>
    </xf>
    <xf numFmtId="0" fontId="4" fillId="2" borderId="12" xfId="1" applyFont="1" applyFill="1" applyBorder="1" applyProtection="1">
      <alignment vertical="center"/>
      <protection hidden="1"/>
    </xf>
    <xf numFmtId="0" fontId="1" fillId="2" borderId="2" xfId="1" applyFill="1" applyBorder="1" applyProtection="1">
      <alignment vertical="center"/>
      <protection hidden="1"/>
    </xf>
    <xf numFmtId="0" fontId="1" fillId="2" borderId="18" xfId="1" applyFill="1" applyBorder="1" applyProtection="1">
      <alignment vertical="center"/>
      <protection hidden="1"/>
    </xf>
    <xf numFmtId="0" fontId="4" fillId="2" borderId="2" xfId="1" applyFont="1" applyFill="1" applyBorder="1" applyProtection="1">
      <alignment vertical="center"/>
      <protection hidden="1"/>
    </xf>
    <xf numFmtId="0" fontId="3" fillId="2" borderId="16" xfId="1" applyFont="1" applyFill="1" applyBorder="1" applyProtection="1">
      <alignment vertical="center"/>
      <protection hidden="1"/>
    </xf>
    <xf numFmtId="0" fontId="3" fillId="2" borderId="0" xfId="1" applyFont="1" applyFill="1" applyBorder="1" applyProtection="1">
      <alignment vertical="center"/>
      <protection hidden="1"/>
    </xf>
    <xf numFmtId="0" fontId="1" fillId="2" borderId="0" xfId="1" applyFill="1" applyBorder="1" applyAlignment="1" applyProtection="1">
      <alignment horizontal="center" vertical="center"/>
      <protection hidden="1"/>
    </xf>
    <xf numFmtId="0" fontId="7" fillId="2" borderId="0" xfId="1" applyFont="1" applyFill="1" applyBorder="1" applyAlignment="1" applyProtection="1">
      <alignment horizontal="right" vertical="center"/>
      <protection hidden="1"/>
    </xf>
    <xf numFmtId="0" fontId="8" fillId="2" borderId="0" xfId="1" applyFont="1" applyFill="1" applyBorder="1" applyAlignment="1" applyProtection="1">
      <alignment horizontal="left" vertical="center"/>
      <protection hidden="1"/>
    </xf>
    <xf numFmtId="0" fontId="4" fillId="2" borderId="16" xfId="1" applyFont="1" applyFill="1" applyBorder="1" applyProtection="1">
      <alignment vertical="center"/>
      <protection hidden="1"/>
    </xf>
    <xf numFmtId="0" fontId="4" fillId="5" borderId="5" xfId="1" applyFont="1" applyFill="1" applyBorder="1" applyAlignment="1" applyProtection="1">
      <alignment horizontal="center" vertical="center" wrapText="1"/>
      <protection hidden="1"/>
    </xf>
    <xf numFmtId="0" fontId="4" fillId="5" borderId="5" xfId="1" applyFont="1" applyFill="1" applyBorder="1" applyAlignment="1" applyProtection="1">
      <alignment horizontal="center" vertical="center"/>
      <protection hidden="1"/>
    </xf>
    <xf numFmtId="0" fontId="4" fillId="5" borderId="6" xfId="1" applyFont="1" applyFill="1" applyBorder="1" applyAlignment="1" applyProtection="1">
      <alignment horizontal="center" vertical="center" wrapText="1"/>
      <protection hidden="1"/>
    </xf>
    <xf numFmtId="49" fontId="1" fillId="6" borderId="5" xfId="1" applyNumberFormat="1" applyFill="1" applyBorder="1" applyAlignment="1" applyProtection="1">
      <alignment horizontal="left" vertical="center" shrinkToFit="1"/>
      <protection hidden="1"/>
    </xf>
    <xf numFmtId="49" fontId="1" fillId="6" borderId="5" xfId="1" applyNumberFormat="1" applyFill="1" applyBorder="1" applyAlignment="1" applyProtection="1">
      <alignment horizontal="center" vertical="center" shrinkToFit="1"/>
      <protection hidden="1"/>
    </xf>
    <xf numFmtId="49" fontId="2" fillId="6" borderId="5" xfId="1" applyNumberFormat="1" applyFont="1" applyFill="1" applyBorder="1" applyAlignment="1" applyProtection="1">
      <alignment horizontal="center" vertical="center" shrinkToFit="1"/>
      <protection hidden="1"/>
    </xf>
    <xf numFmtId="49" fontId="1" fillId="6" borderId="6" xfId="1" applyNumberFormat="1" applyFill="1" applyBorder="1" applyAlignment="1" applyProtection="1">
      <alignment horizontal="left" vertical="center" shrinkToFit="1"/>
      <protection hidden="1"/>
    </xf>
    <xf numFmtId="49" fontId="1" fillId="7" borderId="5" xfId="1" applyNumberFormat="1" applyFill="1" applyBorder="1" applyAlignment="1" applyProtection="1">
      <alignment horizontal="left" vertical="center" shrinkToFit="1"/>
      <protection hidden="1"/>
    </xf>
    <xf numFmtId="49" fontId="2" fillId="7" borderId="5" xfId="1" applyNumberFormat="1" applyFont="1" applyFill="1" applyBorder="1" applyAlignment="1" applyProtection="1">
      <alignment horizontal="center" vertical="center" shrinkToFit="1"/>
      <protection hidden="1"/>
    </xf>
    <xf numFmtId="0" fontId="4" fillId="2" borderId="0" xfId="1" applyFont="1" applyFill="1" applyAlignment="1" applyProtection="1">
      <alignment horizontal="right" vertical="top"/>
      <protection hidden="1"/>
    </xf>
    <xf numFmtId="0" fontId="3" fillId="2" borderId="17" xfId="1" applyFont="1" applyFill="1" applyBorder="1" applyProtection="1">
      <alignment vertical="center"/>
      <protection hidden="1"/>
    </xf>
    <xf numFmtId="0" fontId="8" fillId="2" borderId="17" xfId="1" applyFont="1" applyFill="1" applyBorder="1" applyAlignment="1" applyProtection="1">
      <alignment horizontal="left" vertical="center"/>
      <protection hidden="1"/>
    </xf>
    <xf numFmtId="0" fontId="4" fillId="2" borderId="17" xfId="1" applyFont="1" applyFill="1" applyBorder="1" applyProtection="1">
      <alignment vertical="center"/>
      <protection hidden="1"/>
    </xf>
    <xf numFmtId="0" fontId="11" fillId="2" borderId="17" xfId="1" applyFont="1" applyFill="1" applyBorder="1" applyAlignment="1" applyProtection="1">
      <alignment vertical="center" wrapText="1"/>
      <protection hidden="1"/>
    </xf>
  </cellXfs>
  <cellStyles count="8">
    <cellStyle name="標準" xfId="0" builtinId="0"/>
    <cellStyle name="標準 2" xfId="1"/>
    <cellStyle name="桁区切り" xfId="2" builtinId="3"/>
    <cellStyle name="通貨" xfId="3" builtinId="4"/>
    <cellStyle name="桁区切り[0]" xfId="4" builtinId="6"/>
    <cellStyle name="パーセント" xfId="5" builtinId="5"/>
    <cellStyle name="標準" xfId="6"/>
    <cellStyle name="通貨[0]" xfId="7" builtinId="7"/>
  </cellStyles>
  <dxfs count="42">
    <dxf>
      <font>
        <b/>
        <i val="0"/>
        <color indexed="10"/>
      </font>
    </dxf>
    <dxf>
      <font>
        <b val="0"/>
        <i val="0"/>
      </font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  <dxf>
      <font>
        <b val="0"/>
        <i val="0"/>
        <color indexed="9"/>
      </font>
      <fill>
        <patternFill>
          <fgColor indexed="10"/>
          <bgColor indexed="10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drawings/drawing1.xml><?xml version="1.0" encoding="utf-8"?>
<xdr:wsDr xmlns:a="http://schemas.openxmlformats.org/drawingml/2006/main" xmlns:xdr="http://schemas.openxmlformats.org/drawingml/2006/spreadsheetDrawing"/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1"/>
  </sheetPr>
  <dimension ref="B1:I60"/>
  <sheetViews>
    <sheetView tabSelected="1" workbookViewId="0">
      <selection activeCell="G27" sqref="G27:I27"/>
    </sheetView>
  </sheetViews>
  <sheetFormatPr defaultColWidth="9" defaultRowHeight="13.5"/>
  <cols>
    <col min="1" max="2" width="3.625" style="8" customWidth="1"/>
    <col min="3" max="3" width="4.625" style="8" customWidth="1"/>
    <col min="4" max="4" width="17.125" style="8" customWidth="1"/>
    <col min="5" max="5" width="16.75" style="8" customWidth="1"/>
    <col min="6" max="6" width="6.625" style="8" customWidth="1"/>
    <col min="7" max="7" width="16.25" style="9" customWidth="1"/>
    <col min="8" max="8" width="24.625" style="8" customWidth="1"/>
    <col min="9" max="9" width="14.875" style="8" customWidth="1"/>
    <col min="10" max="10" width="3.625" style="8" customWidth="1"/>
    <col min="11" max="16384" width="9" style="8"/>
  </cols>
  <sheetData>
    <row r="1" ht="23.25" customHeight="1"/>
    <row r="2" ht="36.75" customHeight="1" spans="2:9">
      <c r="B2" s="67" t="s">
        <v>0</v>
      </c>
      <c r="I2" s="102" t="s">
        <v>1</v>
      </c>
    </row>
    <row r="3" spans="3:8">
      <c r="C3" s="68"/>
      <c r="D3" s="69"/>
      <c r="E3" s="69"/>
      <c r="F3" s="69"/>
      <c r="G3" s="70"/>
      <c r="H3" s="71"/>
    </row>
    <row r="4" ht="27.95" customHeight="1" spans="3:8">
      <c r="C4" s="72"/>
      <c r="D4" s="73" t="str">
        <f ca="1">INDIRECT("データ!$B$1",TRUE)</f>
        <v>令和５年度 宮森杯 参加申込</v>
      </c>
      <c r="E4" s="73"/>
      <c r="F4" s="73"/>
      <c r="G4" s="73"/>
      <c r="H4" s="74"/>
    </row>
    <row r="5" ht="9.95" customHeight="1" spans="3:8">
      <c r="C5" s="72"/>
      <c r="D5" s="75"/>
      <c r="E5" s="75"/>
      <c r="F5" s="75"/>
      <c r="G5" s="75"/>
      <c r="H5" s="76"/>
    </row>
    <row r="6" ht="30" customHeight="1" spans="3:8">
      <c r="C6" s="72"/>
      <c r="D6" s="77" t="s">
        <v>2</v>
      </c>
      <c r="E6" s="78"/>
      <c r="F6" s="78"/>
      <c r="G6" s="75"/>
      <c r="H6" s="76"/>
    </row>
    <row r="7" ht="5.1" customHeight="1" spans="3:8">
      <c r="C7" s="72"/>
      <c r="D7" s="79"/>
      <c r="E7" s="56"/>
      <c r="F7" s="56"/>
      <c r="G7" s="75"/>
      <c r="H7" s="76"/>
    </row>
    <row r="8" ht="30" customHeight="1" spans="3:8">
      <c r="C8" s="72"/>
      <c r="D8" s="77" t="s">
        <v>3</v>
      </c>
      <c r="E8" s="78"/>
      <c r="F8" s="78"/>
      <c r="G8" s="75"/>
      <c r="H8" s="76"/>
    </row>
    <row r="9" ht="9.95" customHeight="1" spans="3:8">
      <c r="C9" s="72"/>
      <c r="D9" s="75"/>
      <c r="E9" s="79"/>
      <c r="F9" s="79"/>
      <c r="G9" s="75"/>
      <c r="H9" s="76"/>
    </row>
    <row r="10" ht="30" customHeight="1" spans="3:8">
      <c r="C10" s="72"/>
      <c r="D10" s="77" t="s">
        <v>4</v>
      </c>
      <c r="E10" s="78"/>
      <c r="F10" s="78"/>
      <c r="G10" s="75"/>
      <c r="H10" s="76"/>
    </row>
    <row r="11" ht="9.95" customHeight="1" spans="3:8">
      <c r="C11" s="72"/>
      <c r="D11" s="75"/>
      <c r="E11" s="79"/>
      <c r="F11" s="79"/>
      <c r="G11" s="75"/>
      <c r="H11" s="76"/>
    </row>
    <row r="12" ht="30" customHeight="1" spans="3:8">
      <c r="C12" s="72"/>
      <c r="D12" s="77" t="s">
        <v>5</v>
      </c>
      <c r="E12" s="78"/>
      <c r="F12" s="78"/>
      <c r="G12" s="75"/>
      <c r="H12" s="76"/>
    </row>
    <row r="13" ht="9.95" customHeight="1" spans="3:8">
      <c r="C13" s="72"/>
      <c r="D13" s="75"/>
      <c r="E13" s="79"/>
      <c r="F13" s="79"/>
      <c r="G13" s="75"/>
      <c r="H13" s="76"/>
    </row>
    <row r="14" ht="30" customHeight="1" spans="3:8">
      <c r="C14" s="72"/>
      <c r="D14" s="77" t="s">
        <v>6</v>
      </c>
      <c r="E14" s="80"/>
      <c r="F14" s="80"/>
      <c r="G14" s="75"/>
      <c r="H14" s="76"/>
    </row>
    <row r="15" ht="19.5" customHeight="1" spans="3:8">
      <c r="C15" s="72"/>
      <c r="D15" s="75"/>
      <c r="E15" s="75"/>
      <c r="F15" s="75"/>
      <c r="G15" s="75"/>
      <c r="H15" s="76"/>
    </row>
    <row r="16" ht="18" customHeight="1" spans="3:8">
      <c r="C16" s="72"/>
      <c r="D16" s="81" t="s">
        <v>7</v>
      </c>
      <c r="E16" s="81"/>
      <c r="F16" s="82" t="s">
        <v>8</v>
      </c>
      <c r="G16" s="81"/>
      <c r="H16" s="76"/>
    </row>
    <row r="17" ht="18" customHeight="1" spans="3:8">
      <c r="C17" s="72"/>
      <c r="D17" s="83" t="s">
        <v>9</v>
      </c>
      <c r="E17" s="81">
        <v>12</v>
      </c>
      <c r="F17" s="84"/>
      <c r="G17" s="84"/>
      <c r="H17" s="76" t="s">
        <v>10</v>
      </c>
    </row>
    <row r="18" ht="18" customHeight="1" spans="3:8">
      <c r="C18" s="72"/>
      <c r="D18" s="83" t="s">
        <v>11</v>
      </c>
      <c r="E18" s="81">
        <v>34</v>
      </c>
      <c r="F18" s="85"/>
      <c r="G18" s="85"/>
      <c r="H18" s="76" t="s">
        <v>10</v>
      </c>
    </row>
    <row r="19" ht="18" customHeight="1" spans="3:8">
      <c r="C19" s="72"/>
      <c r="D19" s="86"/>
      <c r="E19" s="84"/>
      <c r="F19" s="85"/>
      <c r="G19" s="85"/>
      <c r="H19" s="76"/>
    </row>
    <row r="22" spans="2:9">
      <c r="B22" s="68"/>
      <c r="C22" s="69"/>
      <c r="D22" s="69"/>
      <c r="E22" s="69"/>
      <c r="F22" s="69"/>
      <c r="G22" s="70"/>
      <c r="H22" s="69"/>
      <c r="I22" s="71"/>
    </row>
    <row r="23" s="6" customFormat="1" ht="27.95" customHeight="1" spans="2:9">
      <c r="B23" s="87"/>
      <c r="C23" s="73" t="str">
        <f ca="1">INDIRECT("データ!$B$1",TRUE)</f>
        <v>令和５年度 宮森杯 参加申込</v>
      </c>
      <c r="D23" s="73"/>
      <c r="E23" s="73"/>
      <c r="F23" s="73"/>
      <c r="G23" s="73"/>
      <c r="H23" s="88"/>
      <c r="I23" s="103"/>
    </row>
    <row r="24" ht="9.95" customHeight="1" spans="2:9">
      <c r="B24" s="72"/>
      <c r="C24" s="75"/>
      <c r="D24" s="75"/>
      <c r="E24" s="75"/>
      <c r="F24" s="75"/>
      <c r="G24" s="89"/>
      <c r="H24" s="75"/>
      <c r="I24" s="76"/>
    </row>
    <row r="25" ht="20.1" customHeight="1" spans="2:9">
      <c r="B25" s="72"/>
      <c r="C25" s="11"/>
      <c r="D25" s="12" t="s">
        <v>12</v>
      </c>
      <c r="E25" s="13" t="s">
        <v>13</v>
      </c>
      <c r="F25" s="13"/>
      <c r="G25" s="13"/>
      <c r="H25" s="75"/>
      <c r="I25" s="76"/>
    </row>
    <row r="26" ht="14.1" customHeight="1" spans="2:9">
      <c r="B26" s="72"/>
      <c r="C26" s="75"/>
      <c r="D26" s="75"/>
      <c r="E26" s="75"/>
      <c r="F26" s="75"/>
      <c r="G26" s="89"/>
      <c r="H26" s="75"/>
      <c r="I26" s="76"/>
    </row>
    <row r="27" ht="20.1" customHeight="1" spans="2:9">
      <c r="B27" s="72"/>
      <c r="C27" s="14" t="s">
        <v>14</v>
      </c>
      <c r="D27" s="34" t="s">
        <v>9</v>
      </c>
      <c r="E27" s="34"/>
      <c r="F27" s="90" t="s">
        <v>15</v>
      </c>
      <c r="G27" s="91" t="s">
        <v>16</v>
      </c>
      <c r="H27" s="91"/>
      <c r="I27" s="104"/>
    </row>
    <row r="28" ht="20.1" customHeight="1" spans="2:9">
      <c r="B28" s="72"/>
      <c r="C28" s="18"/>
      <c r="D28" s="35"/>
      <c r="E28" s="35"/>
      <c r="F28" s="90" t="s">
        <v>15</v>
      </c>
      <c r="G28" s="91" t="s">
        <v>17</v>
      </c>
      <c r="H28" s="91"/>
      <c r="I28" s="104"/>
    </row>
    <row r="29" ht="9.95" customHeight="1" spans="2:9">
      <c r="B29" s="72"/>
      <c r="C29" s="75"/>
      <c r="D29" s="75"/>
      <c r="E29" s="75"/>
      <c r="F29" s="75"/>
      <c r="G29" s="89"/>
      <c r="H29" s="75"/>
      <c r="I29" s="76"/>
    </row>
    <row r="30" s="7" customFormat="1" ht="27.95" customHeight="1" spans="2:9">
      <c r="B30" s="92"/>
      <c r="C30" s="36"/>
      <c r="D30" s="93" t="s">
        <v>18</v>
      </c>
      <c r="E30" s="94" t="s">
        <v>19</v>
      </c>
      <c r="F30" s="94" t="s">
        <v>20</v>
      </c>
      <c r="G30" s="93" t="s">
        <v>21</v>
      </c>
      <c r="H30" s="95" t="s">
        <v>22</v>
      </c>
      <c r="I30" s="105"/>
    </row>
    <row r="31" ht="32.1" customHeight="1" spans="2:9">
      <c r="B31" s="72"/>
      <c r="C31" s="43">
        <f>ROW()-28</f>
        <v>3</v>
      </c>
      <c r="D31" s="96" t="s">
        <v>23</v>
      </c>
      <c r="E31" s="96" t="s">
        <v>24</v>
      </c>
      <c r="F31" s="97" t="s">
        <v>25</v>
      </c>
      <c r="G31" s="98" t="s">
        <v>26</v>
      </c>
      <c r="H31" s="99"/>
      <c r="I31" s="106"/>
    </row>
    <row r="32" ht="32.1" customHeight="1" spans="2:9">
      <c r="B32" s="72"/>
      <c r="C32" s="43">
        <f t="shared" ref="C32:C36" si="0">C31+1</f>
        <v>4</v>
      </c>
      <c r="D32" s="100" t="s">
        <v>27</v>
      </c>
      <c r="E32" s="100" t="s">
        <v>28</v>
      </c>
      <c r="F32" s="97" t="s">
        <v>25</v>
      </c>
      <c r="G32" s="101" t="s">
        <v>29</v>
      </c>
      <c r="H32" s="99"/>
      <c r="I32" s="106"/>
    </row>
    <row r="33" ht="32.1" customHeight="1" spans="2:9">
      <c r="B33" s="72"/>
      <c r="C33" s="43">
        <f>C32+1</f>
        <v>5</v>
      </c>
      <c r="D33" s="100" t="s">
        <v>30</v>
      </c>
      <c r="E33" s="96"/>
      <c r="F33" s="97" t="s">
        <v>25</v>
      </c>
      <c r="G33" s="98"/>
      <c r="H33" s="99"/>
      <c r="I33" s="106"/>
    </row>
    <row r="34" ht="32.1" customHeight="1" spans="2:9">
      <c r="B34" s="72"/>
      <c r="C34" s="43">
        <f>C33+1</f>
        <v>6</v>
      </c>
      <c r="D34" s="96"/>
      <c r="E34" s="96"/>
      <c r="F34" s="97" t="s">
        <v>25</v>
      </c>
      <c r="G34" s="98"/>
      <c r="H34" s="99"/>
      <c r="I34" s="106"/>
    </row>
    <row r="35" ht="32.1" customHeight="1" spans="2:9">
      <c r="B35" s="72"/>
      <c r="C35" s="43">
        <f>C34+1</f>
        <v>7</v>
      </c>
      <c r="D35" s="96"/>
      <c r="E35" s="96"/>
      <c r="F35" s="97" t="s">
        <v>25</v>
      </c>
      <c r="G35" s="98"/>
      <c r="H35" s="99"/>
      <c r="I35" s="106"/>
    </row>
    <row r="36" ht="32.1" customHeight="1" spans="2:9">
      <c r="B36" s="72"/>
      <c r="C36" s="43">
        <f>C35+1</f>
        <v>8</v>
      </c>
      <c r="D36" s="96"/>
      <c r="E36" s="96"/>
      <c r="F36" s="97" t="s">
        <v>25</v>
      </c>
      <c r="G36" s="98"/>
      <c r="H36" s="99"/>
      <c r="I36" s="106"/>
    </row>
    <row r="37" ht="32.1" customHeight="1" spans="2:9">
      <c r="B37" s="72"/>
      <c r="C37" s="75"/>
      <c r="D37" s="75"/>
      <c r="E37" s="75"/>
      <c r="F37" s="75"/>
      <c r="G37" s="89"/>
      <c r="H37" s="75"/>
      <c r="I37" s="76"/>
    </row>
    <row r="38" ht="32.1" customHeight="1"/>
    <row r="39" ht="32.1" customHeight="1"/>
    <row r="40" ht="32.1" customHeight="1"/>
    <row r="41" ht="32.1" customHeight="1"/>
    <row r="42" ht="32.1" customHeight="1"/>
    <row r="43" ht="32.1" customHeight="1"/>
    <row r="44" ht="32.1" customHeight="1"/>
    <row r="45" ht="32.1" customHeight="1"/>
    <row r="46" ht="32.1" customHeight="1"/>
    <row r="47" ht="32.1" customHeight="1"/>
    <row r="48" ht="32.1" customHeight="1"/>
    <row r="49" ht="32.1" customHeight="1"/>
    <row r="50" ht="32.1" customHeight="1"/>
    <row r="51" ht="32.1" customHeight="1" spans="7:7">
      <c r="G51" s="8"/>
    </row>
    <row r="52" ht="32.1" customHeight="1" spans="7:7">
      <c r="G52" s="8"/>
    </row>
    <row r="53" ht="32.1" customHeight="1" spans="7:7">
      <c r="G53" s="8"/>
    </row>
    <row r="54" ht="32.1" customHeight="1" spans="7:7">
      <c r="G54" s="8"/>
    </row>
    <row r="55" ht="32.1" customHeight="1" spans="7:7">
      <c r="G55" s="8"/>
    </row>
    <row r="56" ht="32.1" customHeight="1" spans="7:7">
      <c r="G56" s="8"/>
    </row>
    <row r="57" ht="32.1" customHeight="1" spans="7:7">
      <c r="G57" s="8"/>
    </row>
    <row r="58" ht="32.1" customHeight="1" spans="7:7">
      <c r="G58" s="8"/>
    </row>
    <row r="59" ht="32.1" customHeight="1" spans="7:7">
      <c r="G59" s="8"/>
    </row>
    <row r="60" ht="32.1" customHeight="1" spans="7:7">
      <c r="G60" s="8"/>
    </row>
  </sheetData>
  <sheetProtection password="83AF" sheet="1" selectLockedCells="1" objects="1" scenarios="1"/>
  <mergeCells count="16">
    <mergeCell ref="D4:H4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C23:G23"/>
    <mergeCell ref="E25:G25"/>
    <mergeCell ref="G27:I27"/>
    <mergeCell ref="G28:I28"/>
    <mergeCell ref="C27:C28"/>
    <mergeCell ref="D27:E28"/>
  </mergeCell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24" width="3.625" style="8" hidden="1" customWidth="1"/>
    <col min="25" max="16384" width="9" style="8"/>
  </cols>
  <sheetData>
    <row r="2" s="6" customFormat="1" ht="27.95" customHeight="1" spans="2:6">
      <c r="B2" s="10" t="str">
        <f ca="1">INDIRECT("データ!$B$1",TRUE)</f>
        <v>令和５年度 宮森杯 参加申込</v>
      </c>
      <c r="C2" s="10"/>
      <c r="D2" s="10"/>
      <c r="E2" s="10"/>
      <c r="F2" s="10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34" t="s">
        <v>55</v>
      </c>
      <c r="D6" s="34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35"/>
      <c r="D7" s="35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11">
      <c r="B9" s="36"/>
      <c r="C9" s="37" t="s">
        <v>18</v>
      </c>
      <c r="D9" s="38" t="s">
        <v>19</v>
      </c>
      <c r="E9" s="39" t="s">
        <v>20</v>
      </c>
      <c r="F9" s="40" t="s">
        <v>49</v>
      </c>
      <c r="G9" s="41" t="s">
        <v>22</v>
      </c>
      <c r="H9" s="42" t="s">
        <v>50</v>
      </c>
      <c r="J9" s="7">
        <f>SUM(I:I)</f>
        <v>0</v>
      </c>
      <c r="K9" s="7">
        <f>SUM(X:X)</f>
        <v>0</v>
      </c>
    </row>
    <row r="10" ht="32.1" customHeight="1" spans="2:24">
      <c r="B10" s="43">
        <f t="shared" ref="B10:B39" si="0">ROW()-9</f>
        <v>1</v>
      </c>
      <c r="C10" s="44"/>
      <c r="D10" s="44"/>
      <c r="E10" s="45" t="s">
        <v>56</v>
      </c>
      <c r="F10" s="46"/>
      <c r="G10" s="47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IF($C10="",IF($F10="",0,2),IF(OR($F10="",LEN($F10)=10,$F10="申請中"),1,2))</f>
        <v>0</v>
      </c>
      <c r="X10" s="8">
        <f>IF(AND($J10&lt;&gt;0,$H10&lt;&gt;""),1,0)</f>
        <v>0</v>
      </c>
    </row>
    <row r="11" ht="32.1" customHeight="1" spans="2:24">
      <c r="B11" s="43">
        <f>ROW()-9</f>
        <v>2</v>
      </c>
      <c r="C11" s="44"/>
      <c r="D11" s="44"/>
      <c r="E11" s="45" t="s">
        <v>56</v>
      </c>
      <c r="F11" s="46"/>
      <c r="G11" s="47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IF($C11="",IF($F11="",0,2),IF(OR($F11="",LEN($F11)=10,$F11="申請中"),1,2))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43">
        <f>ROW()-9</f>
        <v>3</v>
      </c>
      <c r="C12" s="44"/>
      <c r="D12" s="44"/>
      <c r="E12" s="45" t="s">
        <v>56</v>
      </c>
      <c r="F12" s="46"/>
      <c r="G12" s="47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IF($C12="",IF($F12="",0,2),IF(OR($F12="",LEN($F12)=10,$F12="申請中"),1,2))</f>
        <v>0</v>
      </c>
      <c r="X12" s="8">
        <f>IF(AND($J12&lt;&gt;0,$H12&lt;&gt;""),1,0)</f>
        <v>0</v>
      </c>
    </row>
    <row r="13" ht="32.1" customHeight="1" spans="2:24">
      <c r="B13" s="43">
        <f>ROW()-9</f>
        <v>4</v>
      </c>
      <c r="C13" s="44"/>
      <c r="D13" s="44"/>
      <c r="E13" s="45" t="s">
        <v>56</v>
      </c>
      <c r="F13" s="46"/>
      <c r="G13" s="47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IF($C13="",IF($F13="",0,2),IF(OR($F13="",LEN($F13)=10,$F13="申請中"),1,2))</f>
        <v>0</v>
      </c>
      <c r="X13" s="8">
        <f>IF(AND($J13&lt;&gt;0,$H13&lt;&gt;""),1,0)</f>
        <v>0</v>
      </c>
    </row>
    <row r="14" ht="32.1" customHeight="1" spans="2:24">
      <c r="B14" s="43">
        <f>ROW()-9</f>
        <v>5</v>
      </c>
      <c r="C14" s="44"/>
      <c r="D14" s="44"/>
      <c r="E14" s="45" t="s">
        <v>56</v>
      </c>
      <c r="F14" s="46"/>
      <c r="G14" s="47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IF($C14="",IF($F14="",0,2),IF(OR($F14="",LEN($F14)=10,$F14="申請中"),1,2))</f>
        <v>0</v>
      </c>
      <c r="X14" s="8">
        <f>IF(AND($J14&lt;&gt;0,$H14&lt;&gt;""),1,0)</f>
        <v>0</v>
      </c>
    </row>
    <row r="15" ht="32.1" customHeight="1" spans="2:24">
      <c r="B15" s="43">
        <f>ROW()-9</f>
        <v>6</v>
      </c>
      <c r="C15" s="44"/>
      <c r="D15" s="44"/>
      <c r="E15" s="45" t="s">
        <v>56</v>
      </c>
      <c r="F15" s="46"/>
      <c r="G15" s="47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IF($C15="",IF($F15="",0,2),IF(OR($F15="",LEN($F15)=10,$F15="申請中"),1,2))</f>
        <v>0</v>
      </c>
      <c r="X15" s="8">
        <f>IF(AND($J15&lt;&gt;0,$H15&lt;&gt;""),1,0)</f>
        <v>0</v>
      </c>
    </row>
    <row r="16" ht="32.1" customHeight="1" spans="2:24">
      <c r="B16" s="43">
        <f>ROW()-9</f>
        <v>7</v>
      </c>
      <c r="C16" s="44"/>
      <c r="D16" s="44"/>
      <c r="E16" s="45" t="s">
        <v>56</v>
      </c>
      <c r="F16" s="46"/>
      <c r="G16" s="47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IF($C16="",IF($F16="",0,2),IF(OR($F16="",LEN($F16)=10,$F16="申請中"),1,2))</f>
        <v>0</v>
      </c>
      <c r="X16" s="8">
        <f>IF(AND($J16&lt;&gt;0,$H16&lt;&gt;""),1,0)</f>
        <v>0</v>
      </c>
    </row>
    <row r="17" ht="32.1" customHeight="1" spans="2:24">
      <c r="B17" s="43">
        <f>ROW()-9</f>
        <v>8</v>
      </c>
      <c r="C17" s="44"/>
      <c r="D17" s="44"/>
      <c r="E17" s="45" t="s">
        <v>56</v>
      </c>
      <c r="F17" s="46"/>
      <c r="G17" s="47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IF($C17="",IF($F17="",0,2),IF(OR($F17="",LEN($F17)=10,$F17="申請中"),1,2))</f>
        <v>0</v>
      </c>
      <c r="X17" s="8">
        <f>IF(AND($J17&lt;&gt;0,$H17&lt;&gt;""),1,0)</f>
        <v>0</v>
      </c>
    </row>
    <row r="18" ht="32.1" customHeight="1" spans="2:24">
      <c r="B18" s="43">
        <f>ROW()-9</f>
        <v>9</v>
      </c>
      <c r="C18" s="44"/>
      <c r="D18" s="44"/>
      <c r="E18" s="45" t="s">
        <v>56</v>
      </c>
      <c r="F18" s="46"/>
      <c r="G18" s="47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IF($C18="",IF($F18="",0,2),IF(OR($F18="",LEN($F18)=10,$F18="申請中"),1,2))</f>
        <v>0</v>
      </c>
      <c r="X18" s="8">
        <f>IF(AND($J18&lt;&gt;0,$H18&lt;&gt;""),1,0)</f>
        <v>0</v>
      </c>
    </row>
    <row r="19" ht="32.1" customHeight="1" spans="2:24">
      <c r="B19" s="43">
        <f>ROW()-9</f>
        <v>10</v>
      </c>
      <c r="C19" s="44"/>
      <c r="D19" s="44"/>
      <c r="E19" s="45" t="s">
        <v>56</v>
      </c>
      <c r="F19" s="46"/>
      <c r="G19" s="47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IF($C19="",IF($F19="",0,2),IF(OR($F19="",LEN($F19)=10,$F19="申請中"),1,2))</f>
        <v>0</v>
      </c>
      <c r="X19" s="8">
        <f>IF(AND($J19&lt;&gt;0,$H19&lt;&gt;""),1,0)</f>
        <v>0</v>
      </c>
    </row>
    <row r="20" ht="32.1" customHeight="1" spans="2:24">
      <c r="B20" s="43">
        <f>ROW()-9</f>
        <v>11</v>
      </c>
      <c r="C20" s="44"/>
      <c r="D20" s="44"/>
      <c r="E20" s="45" t="s">
        <v>56</v>
      </c>
      <c r="F20" s="46"/>
      <c r="G20" s="47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IF($C20="",IF($F20="",0,2),IF(OR($F20="",LEN($F20)=10,$F20="申請中"),1,2))</f>
        <v>0</v>
      </c>
      <c r="X20" s="8">
        <f>IF(AND($J20&lt;&gt;0,$H20&lt;&gt;""),1,0)</f>
        <v>0</v>
      </c>
    </row>
    <row r="21" ht="32.1" customHeight="1" spans="2:24">
      <c r="B21" s="43">
        <f>ROW()-9</f>
        <v>12</v>
      </c>
      <c r="C21" s="44"/>
      <c r="D21" s="44"/>
      <c r="E21" s="45" t="s">
        <v>56</v>
      </c>
      <c r="F21" s="46"/>
      <c r="G21" s="47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IF($C21="",IF($F21="",0,2),IF(OR($F21="",LEN($F21)=10,$F21="申請中"),1,2))</f>
        <v>0</v>
      </c>
      <c r="X21" s="8">
        <f>IF(AND($J21&lt;&gt;0,$H21&lt;&gt;""),1,0)</f>
        <v>0</v>
      </c>
    </row>
    <row r="22" ht="32.1" customHeight="1" spans="2:24">
      <c r="B22" s="43">
        <f>ROW()-9</f>
        <v>13</v>
      </c>
      <c r="C22" s="44"/>
      <c r="D22" s="44"/>
      <c r="E22" s="45" t="s">
        <v>56</v>
      </c>
      <c r="F22" s="46"/>
      <c r="G22" s="47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IF($C22="",IF($F22="",0,2),IF(OR($F22="",LEN($F22)=10,$F22="申請中"),1,2))</f>
        <v>0</v>
      </c>
      <c r="X22" s="8">
        <f>IF(AND($J22&lt;&gt;0,$H22&lt;&gt;""),1,0)</f>
        <v>0</v>
      </c>
    </row>
    <row r="23" ht="32.1" customHeight="1" spans="2:24">
      <c r="B23" s="43">
        <f>ROW()-9</f>
        <v>14</v>
      </c>
      <c r="C23" s="44"/>
      <c r="D23" s="44"/>
      <c r="E23" s="45" t="s">
        <v>56</v>
      </c>
      <c r="F23" s="46"/>
      <c r="G23" s="47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IF($C23="",IF($F23="",0,2),IF(OR($F23="",LEN($F23)=10,$F23="申請中"),1,2))</f>
        <v>0</v>
      </c>
      <c r="X23" s="8">
        <f>IF(AND($J23&lt;&gt;0,$H23&lt;&gt;""),1,0)</f>
        <v>0</v>
      </c>
    </row>
    <row r="24" ht="32.1" customHeight="1" spans="2:24">
      <c r="B24" s="43">
        <f>ROW()-9</f>
        <v>15</v>
      </c>
      <c r="C24" s="44"/>
      <c r="D24" s="44"/>
      <c r="E24" s="45" t="s">
        <v>56</v>
      </c>
      <c r="F24" s="46"/>
      <c r="G24" s="47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IF($C24="",IF($F24="",0,2),IF(OR($F24="",LEN($F24)=10,$F24="申請中"),1,2))</f>
        <v>0</v>
      </c>
      <c r="X24" s="8">
        <f>IF(AND($J24&lt;&gt;0,$H24&lt;&gt;""),1,0)</f>
        <v>0</v>
      </c>
    </row>
    <row r="25" ht="32.1" customHeight="1" spans="2:24">
      <c r="B25" s="43">
        <f>ROW()-9</f>
        <v>16</v>
      </c>
      <c r="C25" s="44"/>
      <c r="D25" s="44"/>
      <c r="E25" s="45" t="s">
        <v>56</v>
      </c>
      <c r="F25" s="46"/>
      <c r="G25" s="47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IF($C25="",IF($F25="",0,2),IF(OR($F25="",LEN($F25)=10,$F25="申請中"),1,2))</f>
        <v>0</v>
      </c>
      <c r="X25" s="8">
        <f>IF(AND($J25&lt;&gt;0,$H25&lt;&gt;""),1,0)</f>
        <v>0</v>
      </c>
    </row>
    <row r="26" ht="32.1" customHeight="1" spans="2:24">
      <c r="B26" s="43">
        <f>ROW()-9</f>
        <v>17</v>
      </c>
      <c r="C26" s="44"/>
      <c r="D26" s="44"/>
      <c r="E26" s="45" t="s">
        <v>56</v>
      </c>
      <c r="F26" s="46"/>
      <c r="G26" s="47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IF($C26="",IF($F26="",0,2),IF(OR($F26="",LEN($F26)=10,$F26="申請中"),1,2))</f>
        <v>0</v>
      </c>
      <c r="X26" s="8">
        <f>IF(AND($J26&lt;&gt;0,$H26&lt;&gt;""),1,0)</f>
        <v>0</v>
      </c>
    </row>
    <row r="27" ht="32.1" customHeight="1" spans="2:24">
      <c r="B27" s="43">
        <f>ROW()-9</f>
        <v>18</v>
      </c>
      <c r="C27" s="44"/>
      <c r="D27" s="44"/>
      <c r="E27" s="45" t="s">
        <v>56</v>
      </c>
      <c r="F27" s="46"/>
      <c r="G27" s="47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IF($C27="",IF($F27="",0,2),IF(OR($F27="",LEN($F27)=10,$F27="申請中"),1,2))</f>
        <v>0</v>
      </c>
      <c r="X27" s="8">
        <f>IF(AND($J27&lt;&gt;0,$H27&lt;&gt;""),1,0)</f>
        <v>0</v>
      </c>
    </row>
    <row r="28" ht="32.1" customHeight="1" spans="2:24">
      <c r="B28" s="43">
        <f>ROW()-9</f>
        <v>19</v>
      </c>
      <c r="C28" s="44"/>
      <c r="D28" s="44"/>
      <c r="E28" s="45" t="s">
        <v>56</v>
      </c>
      <c r="F28" s="46"/>
      <c r="G28" s="47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IF($C28="",IF($F28="",0,2),IF(OR($F28="",LEN($F28)=10,$F28="申請中"),1,2))</f>
        <v>0</v>
      </c>
      <c r="X28" s="8">
        <f>IF(AND($J28&lt;&gt;0,$H28&lt;&gt;""),1,0)</f>
        <v>0</v>
      </c>
    </row>
    <row r="29" ht="32.1" customHeight="1" spans="2:24">
      <c r="B29" s="43">
        <f>ROW()-9</f>
        <v>20</v>
      </c>
      <c r="C29" s="44"/>
      <c r="D29" s="44"/>
      <c r="E29" s="45" t="s">
        <v>56</v>
      </c>
      <c r="F29" s="46"/>
      <c r="G29" s="47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IF($C29="",IF($F29="",0,2),IF(OR($F29="",LEN($F29)=10,$F29="申請中"),1,2))</f>
        <v>0</v>
      </c>
      <c r="X29" s="8">
        <f>IF(AND($J29&lt;&gt;0,$H29&lt;&gt;""),1,0)</f>
        <v>0</v>
      </c>
    </row>
    <row r="30" ht="32.1" customHeight="1" spans="2:24">
      <c r="B30" s="43">
        <f>ROW()-9</f>
        <v>21</v>
      </c>
      <c r="C30" s="44"/>
      <c r="D30" s="44"/>
      <c r="E30" s="45" t="s">
        <v>56</v>
      </c>
      <c r="F30" s="46"/>
      <c r="G30" s="47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IF($C30="",IF($F30="",0,2),IF(OR($F30="",LEN($F30)=10,$F30="申請中"),1,2))</f>
        <v>0</v>
      </c>
      <c r="X30" s="8">
        <f>IF(AND($J30&lt;&gt;0,$H30&lt;&gt;""),1,0)</f>
        <v>0</v>
      </c>
    </row>
    <row r="31" ht="32.1" customHeight="1" spans="2:24">
      <c r="B31" s="43">
        <f>ROW()-9</f>
        <v>22</v>
      </c>
      <c r="C31" s="44"/>
      <c r="D31" s="44"/>
      <c r="E31" s="45" t="s">
        <v>56</v>
      </c>
      <c r="F31" s="46"/>
      <c r="G31" s="47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IF($C31="",IF($F31="",0,2),IF(OR($F31="",LEN($F31)=10,$F31="申請中"),1,2))</f>
        <v>0</v>
      </c>
      <c r="X31" s="8">
        <f>IF(AND($J31&lt;&gt;0,$H31&lt;&gt;""),1,0)</f>
        <v>0</v>
      </c>
    </row>
    <row r="32" ht="32.1" customHeight="1" spans="2:24">
      <c r="B32" s="43">
        <f>ROW()-9</f>
        <v>23</v>
      </c>
      <c r="C32" s="44"/>
      <c r="D32" s="44"/>
      <c r="E32" s="45" t="s">
        <v>56</v>
      </c>
      <c r="F32" s="46"/>
      <c r="G32" s="47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IF($C32="",IF($F32="",0,2),IF(OR($F32="",LEN($F32)=10,$F32="申請中"),1,2))</f>
        <v>0</v>
      </c>
      <c r="X32" s="8">
        <f>IF(AND($J32&lt;&gt;0,$H32&lt;&gt;""),1,0)</f>
        <v>0</v>
      </c>
    </row>
    <row r="33" ht="32.1" customHeight="1" spans="2:24">
      <c r="B33" s="43">
        <f>ROW()-9</f>
        <v>24</v>
      </c>
      <c r="C33" s="44"/>
      <c r="D33" s="44"/>
      <c r="E33" s="45" t="s">
        <v>56</v>
      </c>
      <c r="F33" s="46"/>
      <c r="G33" s="47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IF($C33="",IF($F33="",0,2),IF(OR($F33="",LEN($F33)=10,$F33="申請中"),1,2))</f>
        <v>0</v>
      </c>
      <c r="X33" s="8">
        <f>IF(AND($J33&lt;&gt;0,$H33&lt;&gt;""),1,0)</f>
        <v>0</v>
      </c>
    </row>
    <row r="34" ht="32.1" customHeight="1" spans="2:24">
      <c r="B34" s="43">
        <f>ROW()-9</f>
        <v>25</v>
      </c>
      <c r="C34" s="44"/>
      <c r="D34" s="44"/>
      <c r="E34" s="45" t="s">
        <v>56</v>
      </c>
      <c r="F34" s="46"/>
      <c r="G34" s="47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IF($C34="",IF($F34="",0,2),IF(OR($F34="",LEN($F34)=10,$F34="申請中"),1,2))</f>
        <v>0</v>
      </c>
      <c r="X34" s="8">
        <f>IF(AND($J34&lt;&gt;0,$H34&lt;&gt;""),1,0)</f>
        <v>0</v>
      </c>
    </row>
    <row r="35" ht="32.1" customHeight="1" spans="2:24">
      <c r="B35" s="43">
        <f>ROW()-9</f>
        <v>26</v>
      </c>
      <c r="C35" s="44"/>
      <c r="D35" s="44"/>
      <c r="E35" s="45" t="s">
        <v>56</v>
      </c>
      <c r="F35" s="46"/>
      <c r="G35" s="47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IF($C35="",IF($F35="",0,2),IF(OR($F35="",LEN($F35)=10,$F35="申請中"),1,2))</f>
        <v>0</v>
      </c>
      <c r="X35" s="8">
        <f>IF(AND($J35&lt;&gt;0,$H35&lt;&gt;""),1,0)</f>
        <v>0</v>
      </c>
    </row>
    <row r="36" ht="32.1" customHeight="1" spans="2:24">
      <c r="B36" s="43">
        <f>ROW()-9</f>
        <v>27</v>
      </c>
      <c r="C36" s="44"/>
      <c r="D36" s="44"/>
      <c r="E36" s="45" t="s">
        <v>56</v>
      </c>
      <c r="F36" s="46"/>
      <c r="G36" s="47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IF($C36="",IF($F36="",0,2),IF(OR($F36="",LEN($F36)=10,$F36="申請中"),1,2))</f>
        <v>0</v>
      </c>
      <c r="X36" s="8">
        <f>IF(AND($J36&lt;&gt;0,$H36&lt;&gt;""),1,0)</f>
        <v>0</v>
      </c>
    </row>
    <row r="37" ht="32.1" customHeight="1" spans="2:24">
      <c r="B37" s="43">
        <f>ROW()-9</f>
        <v>28</v>
      </c>
      <c r="C37" s="44"/>
      <c r="D37" s="44"/>
      <c r="E37" s="45" t="s">
        <v>56</v>
      </c>
      <c r="F37" s="46"/>
      <c r="G37" s="47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IF($C37="",IF($F37="",0,2),IF(OR($F37="",LEN($F37)=10,$F37="申請中"),1,2))</f>
        <v>0</v>
      </c>
      <c r="X37" s="8">
        <f>IF(AND($J37&lt;&gt;0,$H37&lt;&gt;""),1,0)</f>
        <v>0</v>
      </c>
    </row>
    <row r="38" ht="32.1" customHeight="1" spans="2:24">
      <c r="B38" s="43">
        <f>ROW()-9</f>
        <v>29</v>
      </c>
      <c r="C38" s="44"/>
      <c r="D38" s="44"/>
      <c r="E38" s="45" t="s">
        <v>56</v>
      </c>
      <c r="F38" s="46"/>
      <c r="G38" s="47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IF($C38="",IF($F38="",0,2),IF(OR($F38="",LEN($F38)=10,$F38="申請中"),1,2))</f>
        <v>0</v>
      </c>
      <c r="X38" s="8">
        <f>IF(AND($J38&lt;&gt;0,$H38&lt;&gt;""),1,0)</f>
        <v>0</v>
      </c>
    </row>
    <row r="39" ht="32.1" customHeight="1" spans="2:24">
      <c r="B39" s="43">
        <f>ROW()-9</f>
        <v>30</v>
      </c>
      <c r="C39" s="44"/>
      <c r="D39" s="44"/>
      <c r="E39" s="45" t="s">
        <v>56</v>
      </c>
      <c r="F39" s="46"/>
      <c r="G39" s="47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IF($C39="",IF($F39="",0,2),IF(OR($F39="",LEN($F39)=10,$F39="申請中"),1,2))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30" priority="1" stopIfTrue="1">
      <formula>($J10&gt;1)</formula>
    </cfRule>
  </conditionalFormatting>
  <conditionalFormatting sqref="E10:E39">
    <cfRule type="expression" dxfId="31" priority="2" stopIfTrue="1">
      <formula>($V10=2)</formula>
    </cfRule>
  </conditionalFormatting>
  <conditionalFormatting sqref="D10:D39">
    <cfRule type="expression" dxfId="32" priority="3" stopIfTrue="1">
      <formula>($P10&gt;1)</formula>
    </cfRule>
  </conditionalFormatting>
  <conditionalFormatting sqref="F10:F39">
    <cfRule type="expression" dxfId="33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24" width="3.625" style="8" hidden="1" customWidth="1"/>
    <col min="25" max="16384" width="9" style="8"/>
  </cols>
  <sheetData>
    <row r="2" s="6" customFormat="1" ht="27.95" customHeight="1" spans="2:6">
      <c r="B2" s="10" t="str">
        <f ca="1">INDIRECT("データ!$B$1",TRUE)</f>
        <v>令和５年度 宮森杯 参加申込</v>
      </c>
      <c r="C2" s="10"/>
      <c r="D2" s="10"/>
      <c r="E2" s="10"/>
      <c r="F2" s="10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15" t="s">
        <v>45</v>
      </c>
      <c r="D6" s="15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19"/>
      <c r="D7" s="19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11">
      <c r="B9" s="20"/>
      <c r="C9" s="21" t="s">
        <v>18</v>
      </c>
      <c r="D9" s="22" t="s">
        <v>19</v>
      </c>
      <c r="E9" s="23" t="s">
        <v>20</v>
      </c>
      <c r="F9" s="24" t="s">
        <v>49</v>
      </c>
      <c r="G9" s="25" t="s">
        <v>22</v>
      </c>
      <c r="H9" s="26" t="s">
        <v>50</v>
      </c>
      <c r="J9" s="7">
        <f>SUM(I:I)</f>
        <v>0</v>
      </c>
      <c r="K9" s="7">
        <f>SUM(X:X)</f>
        <v>0</v>
      </c>
    </row>
    <row r="10" ht="32.1" customHeight="1" spans="2:24">
      <c r="B10" s="27">
        <f t="shared" ref="B10:B39" si="0">ROW()-9</f>
        <v>1</v>
      </c>
      <c r="C10" s="28"/>
      <c r="D10" s="28"/>
      <c r="E10" s="29" t="s">
        <v>54</v>
      </c>
      <c r="F10" s="30"/>
      <c r="G10" s="31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IF($C10="",IF($F10="",0,2),IF(OR($F10="",LEN($F10)=10,$F10="申請中"),1,2))</f>
        <v>0</v>
      </c>
      <c r="X10" s="8">
        <f>IF(AND($J10&lt;&gt;0,$H10&lt;&gt;""),1,0)</f>
        <v>0</v>
      </c>
    </row>
    <row r="11" ht="32.1" customHeight="1" spans="2:24">
      <c r="B11" s="27">
        <f>ROW()-9</f>
        <v>2</v>
      </c>
      <c r="C11" s="28"/>
      <c r="D11" s="28"/>
      <c r="E11" s="29" t="s">
        <v>54</v>
      </c>
      <c r="F11" s="30"/>
      <c r="G11" s="31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IF($C11="",IF($F11="",0,2),IF(OR($F11="",LEN($F11)=10,$F11="申請中"),1,2))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27">
        <f>ROW()-9</f>
        <v>3</v>
      </c>
      <c r="C12" s="28"/>
      <c r="D12" s="28"/>
      <c r="E12" s="29" t="s">
        <v>54</v>
      </c>
      <c r="F12" s="30"/>
      <c r="G12" s="31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IF($C12="",IF($F12="",0,2),IF(OR($F12="",LEN($F12)=10,$F12="申請中"),1,2))</f>
        <v>0</v>
      </c>
      <c r="X12" s="8">
        <f>IF(AND($J12&lt;&gt;0,$H12&lt;&gt;""),1,0)</f>
        <v>0</v>
      </c>
    </row>
    <row r="13" ht="32.1" customHeight="1" spans="2:24">
      <c r="B13" s="27">
        <f>ROW()-9</f>
        <v>4</v>
      </c>
      <c r="C13" s="28"/>
      <c r="D13" s="28"/>
      <c r="E13" s="29" t="s">
        <v>54</v>
      </c>
      <c r="F13" s="30"/>
      <c r="G13" s="31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IF($C13="",IF($F13="",0,2),IF(OR($F13="",LEN($F13)=10,$F13="申請中"),1,2))</f>
        <v>0</v>
      </c>
      <c r="X13" s="8">
        <f>IF(AND($J13&lt;&gt;0,$H13&lt;&gt;""),1,0)</f>
        <v>0</v>
      </c>
    </row>
    <row r="14" ht="32.1" customHeight="1" spans="2:24">
      <c r="B14" s="27">
        <f>ROW()-9</f>
        <v>5</v>
      </c>
      <c r="C14" s="28"/>
      <c r="D14" s="28"/>
      <c r="E14" s="29" t="s">
        <v>54</v>
      </c>
      <c r="F14" s="30"/>
      <c r="G14" s="31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IF($C14="",IF($F14="",0,2),IF(OR($F14="",LEN($F14)=10,$F14="申請中"),1,2))</f>
        <v>0</v>
      </c>
      <c r="X14" s="8">
        <f>IF(AND($J14&lt;&gt;0,$H14&lt;&gt;""),1,0)</f>
        <v>0</v>
      </c>
    </row>
    <row r="15" ht="32.1" customHeight="1" spans="2:24">
      <c r="B15" s="27">
        <f>ROW()-9</f>
        <v>6</v>
      </c>
      <c r="C15" s="28"/>
      <c r="D15" s="28"/>
      <c r="E15" s="29" t="s">
        <v>54</v>
      </c>
      <c r="F15" s="30"/>
      <c r="G15" s="31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IF($C15="",IF($F15="",0,2),IF(OR($F15="",LEN($F15)=10,$F15="申請中"),1,2))</f>
        <v>0</v>
      </c>
      <c r="X15" s="8">
        <f>IF(AND($J15&lt;&gt;0,$H15&lt;&gt;""),1,0)</f>
        <v>0</v>
      </c>
    </row>
    <row r="16" ht="32.1" customHeight="1" spans="2:24">
      <c r="B16" s="27">
        <f>ROW()-9</f>
        <v>7</v>
      </c>
      <c r="C16" s="28"/>
      <c r="D16" s="28"/>
      <c r="E16" s="29" t="s">
        <v>54</v>
      </c>
      <c r="F16" s="30"/>
      <c r="G16" s="31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IF($C16="",IF($F16="",0,2),IF(OR($F16="",LEN($F16)=10,$F16="申請中"),1,2))</f>
        <v>0</v>
      </c>
      <c r="X16" s="8">
        <f>IF(AND($J16&lt;&gt;0,$H16&lt;&gt;""),1,0)</f>
        <v>0</v>
      </c>
    </row>
    <row r="17" ht="32.1" customHeight="1" spans="2:24">
      <c r="B17" s="27">
        <f>ROW()-9</f>
        <v>8</v>
      </c>
      <c r="C17" s="28"/>
      <c r="D17" s="28"/>
      <c r="E17" s="29" t="s">
        <v>54</v>
      </c>
      <c r="F17" s="30"/>
      <c r="G17" s="31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IF($C17="",IF($F17="",0,2),IF(OR($F17="",LEN($F17)=10,$F17="申請中"),1,2))</f>
        <v>0</v>
      </c>
      <c r="X17" s="8">
        <f>IF(AND($J17&lt;&gt;0,$H17&lt;&gt;""),1,0)</f>
        <v>0</v>
      </c>
    </row>
    <row r="18" ht="32.1" customHeight="1" spans="2:24">
      <c r="B18" s="27">
        <f>ROW()-9</f>
        <v>9</v>
      </c>
      <c r="C18" s="28"/>
      <c r="D18" s="28"/>
      <c r="E18" s="29" t="s">
        <v>54</v>
      </c>
      <c r="F18" s="30"/>
      <c r="G18" s="31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IF($C18="",IF($F18="",0,2),IF(OR($F18="",LEN($F18)=10,$F18="申請中"),1,2))</f>
        <v>0</v>
      </c>
      <c r="X18" s="8">
        <f>IF(AND($J18&lt;&gt;0,$H18&lt;&gt;""),1,0)</f>
        <v>0</v>
      </c>
    </row>
    <row r="19" ht="32.1" customHeight="1" spans="2:24">
      <c r="B19" s="27">
        <f>ROW()-9</f>
        <v>10</v>
      </c>
      <c r="C19" s="28"/>
      <c r="D19" s="28"/>
      <c r="E19" s="29" t="s">
        <v>54</v>
      </c>
      <c r="F19" s="30"/>
      <c r="G19" s="31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IF($C19="",IF($F19="",0,2),IF(OR($F19="",LEN($F19)=10,$F19="申請中"),1,2))</f>
        <v>0</v>
      </c>
      <c r="X19" s="8">
        <f>IF(AND($J19&lt;&gt;0,$H19&lt;&gt;""),1,0)</f>
        <v>0</v>
      </c>
    </row>
    <row r="20" ht="32.1" customHeight="1" spans="2:24">
      <c r="B20" s="27">
        <f>ROW()-9</f>
        <v>11</v>
      </c>
      <c r="C20" s="28"/>
      <c r="D20" s="28"/>
      <c r="E20" s="29" t="s">
        <v>54</v>
      </c>
      <c r="F20" s="30"/>
      <c r="G20" s="31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IF($C20="",IF($F20="",0,2),IF(OR($F20="",LEN($F20)=10,$F20="申請中"),1,2))</f>
        <v>0</v>
      </c>
      <c r="X20" s="8">
        <f>IF(AND($J20&lt;&gt;0,$H20&lt;&gt;""),1,0)</f>
        <v>0</v>
      </c>
    </row>
    <row r="21" ht="32.1" customHeight="1" spans="2:24">
      <c r="B21" s="27">
        <f>ROW()-9</f>
        <v>12</v>
      </c>
      <c r="C21" s="28"/>
      <c r="D21" s="28"/>
      <c r="E21" s="29" t="s">
        <v>54</v>
      </c>
      <c r="F21" s="30"/>
      <c r="G21" s="31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IF($C21="",IF($F21="",0,2),IF(OR($F21="",LEN($F21)=10,$F21="申請中"),1,2))</f>
        <v>0</v>
      </c>
      <c r="X21" s="8">
        <f>IF(AND($J21&lt;&gt;0,$H21&lt;&gt;""),1,0)</f>
        <v>0</v>
      </c>
    </row>
    <row r="22" ht="32.1" customHeight="1" spans="2:24">
      <c r="B22" s="27">
        <f>ROW()-9</f>
        <v>13</v>
      </c>
      <c r="C22" s="28"/>
      <c r="D22" s="28"/>
      <c r="E22" s="29" t="s">
        <v>54</v>
      </c>
      <c r="F22" s="30"/>
      <c r="G22" s="31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IF($C22="",IF($F22="",0,2),IF(OR($F22="",LEN($F22)=10,$F22="申請中"),1,2))</f>
        <v>0</v>
      </c>
      <c r="X22" s="8">
        <f>IF(AND($J22&lt;&gt;0,$H22&lt;&gt;""),1,0)</f>
        <v>0</v>
      </c>
    </row>
    <row r="23" ht="32.1" customHeight="1" spans="2:24">
      <c r="B23" s="27">
        <f>ROW()-9</f>
        <v>14</v>
      </c>
      <c r="C23" s="28"/>
      <c r="D23" s="28"/>
      <c r="E23" s="29" t="s">
        <v>54</v>
      </c>
      <c r="F23" s="30"/>
      <c r="G23" s="31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IF($C23="",IF($F23="",0,2),IF(OR($F23="",LEN($F23)=10,$F23="申請中"),1,2))</f>
        <v>0</v>
      </c>
      <c r="X23" s="8">
        <f>IF(AND($J23&lt;&gt;0,$H23&lt;&gt;""),1,0)</f>
        <v>0</v>
      </c>
    </row>
    <row r="24" ht="32.1" customHeight="1" spans="2:24">
      <c r="B24" s="27">
        <f>ROW()-9</f>
        <v>15</v>
      </c>
      <c r="C24" s="28"/>
      <c r="D24" s="28"/>
      <c r="E24" s="29" t="s">
        <v>54</v>
      </c>
      <c r="F24" s="30"/>
      <c r="G24" s="31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IF($C24="",IF($F24="",0,2),IF(OR($F24="",LEN($F24)=10,$F24="申請中"),1,2))</f>
        <v>0</v>
      </c>
      <c r="X24" s="8">
        <f>IF(AND($J24&lt;&gt;0,$H24&lt;&gt;""),1,0)</f>
        <v>0</v>
      </c>
    </row>
    <row r="25" ht="32.1" customHeight="1" spans="2:24">
      <c r="B25" s="27">
        <f>ROW()-9</f>
        <v>16</v>
      </c>
      <c r="C25" s="28"/>
      <c r="D25" s="28"/>
      <c r="E25" s="29" t="s">
        <v>54</v>
      </c>
      <c r="F25" s="30"/>
      <c r="G25" s="31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IF($C25="",IF($F25="",0,2),IF(OR($F25="",LEN($F25)=10,$F25="申請中"),1,2))</f>
        <v>0</v>
      </c>
      <c r="X25" s="8">
        <f>IF(AND($J25&lt;&gt;0,$H25&lt;&gt;""),1,0)</f>
        <v>0</v>
      </c>
    </row>
    <row r="26" ht="32.1" customHeight="1" spans="2:24">
      <c r="B26" s="27">
        <f>ROW()-9</f>
        <v>17</v>
      </c>
      <c r="C26" s="28"/>
      <c r="D26" s="28"/>
      <c r="E26" s="29" t="s">
        <v>54</v>
      </c>
      <c r="F26" s="30"/>
      <c r="G26" s="31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IF($C26="",IF($F26="",0,2),IF(OR($F26="",LEN($F26)=10,$F26="申請中"),1,2))</f>
        <v>0</v>
      </c>
      <c r="X26" s="8">
        <f>IF(AND($J26&lt;&gt;0,$H26&lt;&gt;""),1,0)</f>
        <v>0</v>
      </c>
    </row>
    <row r="27" ht="32.1" customHeight="1" spans="2:24">
      <c r="B27" s="27">
        <f>ROW()-9</f>
        <v>18</v>
      </c>
      <c r="C27" s="28"/>
      <c r="D27" s="28"/>
      <c r="E27" s="29" t="s">
        <v>54</v>
      </c>
      <c r="F27" s="30"/>
      <c r="G27" s="31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IF($C27="",IF($F27="",0,2),IF(OR($F27="",LEN($F27)=10,$F27="申請中"),1,2))</f>
        <v>0</v>
      </c>
      <c r="X27" s="8">
        <f>IF(AND($J27&lt;&gt;0,$H27&lt;&gt;""),1,0)</f>
        <v>0</v>
      </c>
    </row>
    <row r="28" ht="32.1" customHeight="1" spans="2:24">
      <c r="B28" s="27">
        <f>ROW()-9</f>
        <v>19</v>
      </c>
      <c r="C28" s="28"/>
      <c r="D28" s="28"/>
      <c r="E28" s="29" t="s">
        <v>54</v>
      </c>
      <c r="F28" s="30"/>
      <c r="G28" s="31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IF($C28="",IF($F28="",0,2),IF(OR($F28="",LEN($F28)=10,$F28="申請中"),1,2))</f>
        <v>0</v>
      </c>
      <c r="X28" s="8">
        <f>IF(AND($J28&lt;&gt;0,$H28&lt;&gt;""),1,0)</f>
        <v>0</v>
      </c>
    </row>
    <row r="29" ht="32.1" customHeight="1" spans="2:24">
      <c r="B29" s="27">
        <f>ROW()-9</f>
        <v>20</v>
      </c>
      <c r="C29" s="28"/>
      <c r="D29" s="28"/>
      <c r="E29" s="29" t="s">
        <v>54</v>
      </c>
      <c r="F29" s="30"/>
      <c r="G29" s="31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IF($C29="",IF($F29="",0,2),IF(OR($F29="",LEN($F29)=10,$F29="申請中"),1,2))</f>
        <v>0</v>
      </c>
      <c r="X29" s="8">
        <f>IF(AND($J29&lt;&gt;0,$H29&lt;&gt;""),1,0)</f>
        <v>0</v>
      </c>
    </row>
    <row r="30" ht="32.1" customHeight="1" spans="2:24">
      <c r="B30" s="27">
        <f>ROW()-9</f>
        <v>21</v>
      </c>
      <c r="C30" s="28"/>
      <c r="D30" s="28"/>
      <c r="E30" s="29" t="s">
        <v>54</v>
      </c>
      <c r="F30" s="30"/>
      <c r="G30" s="31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IF($C30="",IF($F30="",0,2),IF(OR($F30="",LEN($F30)=10,$F30="申請中"),1,2))</f>
        <v>0</v>
      </c>
      <c r="X30" s="8">
        <f>IF(AND($J30&lt;&gt;0,$H30&lt;&gt;""),1,0)</f>
        <v>0</v>
      </c>
    </row>
    <row r="31" ht="32.1" customHeight="1" spans="2:24">
      <c r="B31" s="27">
        <f>ROW()-9</f>
        <v>22</v>
      </c>
      <c r="C31" s="28"/>
      <c r="D31" s="28"/>
      <c r="E31" s="29" t="s">
        <v>54</v>
      </c>
      <c r="F31" s="30"/>
      <c r="G31" s="31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IF($C31="",IF($F31="",0,2),IF(OR($F31="",LEN($F31)=10,$F31="申請中"),1,2))</f>
        <v>0</v>
      </c>
      <c r="X31" s="8">
        <f>IF(AND($J31&lt;&gt;0,$H31&lt;&gt;""),1,0)</f>
        <v>0</v>
      </c>
    </row>
    <row r="32" ht="32.1" customHeight="1" spans="2:24">
      <c r="B32" s="27">
        <f>ROW()-9</f>
        <v>23</v>
      </c>
      <c r="C32" s="28"/>
      <c r="D32" s="28"/>
      <c r="E32" s="29" t="s">
        <v>54</v>
      </c>
      <c r="F32" s="30"/>
      <c r="G32" s="31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IF($C32="",IF($F32="",0,2),IF(OR($F32="",LEN($F32)=10,$F32="申請中"),1,2))</f>
        <v>0</v>
      </c>
      <c r="X32" s="8">
        <f>IF(AND($J32&lt;&gt;0,$H32&lt;&gt;""),1,0)</f>
        <v>0</v>
      </c>
    </row>
    <row r="33" ht="32.1" customHeight="1" spans="2:24">
      <c r="B33" s="27">
        <f>ROW()-9</f>
        <v>24</v>
      </c>
      <c r="C33" s="28"/>
      <c r="D33" s="28"/>
      <c r="E33" s="29" t="s">
        <v>54</v>
      </c>
      <c r="F33" s="30"/>
      <c r="G33" s="31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IF($C33="",IF($F33="",0,2),IF(OR($F33="",LEN($F33)=10,$F33="申請中"),1,2))</f>
        <v>0</v>
      </c>
      <c r="X33" s="8">
        <f>IF(AND($J33&lt;&gt;0,$H33&lt;&gt;""),1,0)</f>
        <v>0</v>
      </c>
    </row>
    <row r="34" ht="32.1" customHeight="1" spans="2:24">
      <c r="B34" s="27">
        <f>ROW()-9</f>
        <v>25</v>
      </c>
      <c r="C34" s="28"/>
      <c r="D34" s="28"/>
      <c r="E34" s="29" t="s">
        <v>54</v>
      </c>
      <c r="F34" s="30"/>
      <c r="G34" s="31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IF($C34="",IF($F34="",0,2),IF(OR($F34="",LEN($F34)=10,$F34="申請中"),1,2))</f>
        <v>0</v>
      </c>
      <c r="X34" s="8">
        <f>IF(AND($J34&lt;&gt;0,$H34&lt;&gt;""),1,0)</f>
        <v>0</v>
      </c>
    </row>
    <row r="35" ht="32.1" customHeight="1" spans="2:24">
      <c r="B35" s="27">
        <f>ROW()-9</f>
        <v>26</v>
      </c>
      <c r="C35" s="28"/>
      <c r="D35" s="28"/>
      <c r="E35" s="29" t="s">
        <v>54</v>
      </c>
      <c r="F35" s="30"/>
      <c r="G35" s="31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IF($C35="",IF($F35="",0,2),IF(OR($F35="",LEN($F35)=10,$F35="申請中"),1,2))</f>
        <v>0</v>
      </c>
      <c r="X35" s="8">
        <f>IF(AND($J35&lt;&gt;0,$H35&lt;&gt;""),1,0)</f>
        <v>0</v>
      </c>
    </row>
    <row r="36" ht="32.1" customHeight="1" spans="2:24">
      <c r="B36" s="27">
        <f>ROW()-9</f>
        <v>27</v>
      </c>
      <c r="C36" s="28"/>
      <c r="D36" s="28"/>
      <c r="E36" s="29" t="s">
        <v>54</v>
      </c>
      <c r="F36" s="30"/>
      <c r="G36" s="31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IF($C36="",IF($F36="",0,2),IF(OR($F36="",LEN($F36)=10,$F36="申請中"),1,2))</f>
        <v>0</v>
      </c>
      <c r="X36" s="8">
        <f>IF(AND($J36&lt;&gt;0,$H36&lt;&gt;""),1,0)</f>
        <v>0</v>
      </c>
    </row>
    <row r="37" ht="32.1" customHeight="1" spans="2:24">
      <c r="B37" s="27">
        <f>ROW()-9</f>
        <v>28</v>
      </c>
      <c r="C37" s="28"/>
      <c r="D37" s="28"/>
      <c r="E37" s="29" t="s">
        <v>54</v>
      </c>
      <c r="F37" s="30"/>
      <c r="G37" s="31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IF($C37="",IF($F37="",0,2),IF(OR($F37="",LEN($F37)=10,$F37="申請中"),1,2))</f>
        <v>0</v>
      </c>
      <c r="X37" s="8">
        <f>IF(AND($J37&lt;&gt;0,$H37&lt;&gt;""),1,0)</f>
        <v>0</v>
      </c>
    </row>
    <row r="38" ht="32.1" customHeight="1" spans="2:24">
      <c r="B38" s="27">
        <f>ROW()-9</f>
        <v>29</v>
      </c>
      <c r="C38" s="28"/>
      <c r="D38" s="28"/>
      <c r="E38" s="29" t="s">
        <v>54</v>
      </c>
      <c r="F38" s="30"/>
      <c r="G38" s="31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IF($C38="",IF($F38="",0,2),IF(OR($F38="",LEN($F38)=10,$F38="申請中"),1,2))</f>
        <v>0</v>
      </c>
      <c r="X38" s="8">
        <f>IF(AND($J38&lt;&gt;0,$H38&lt;&gt;""),1,0)</f>
        <v>0</v>
      </c>
    </row>
    <row r="39" ht="32.1" customHeight="1" spans="2:24">
      <c r="B39" s="27">
        <f>ROW()-9</f>
        <v>30</v>
      </c>
      <c r="C39" s="28"/>
      <c r="D39" s="28"/>
      <c r="E39" s="29" t="s">
        <v>54</v>
      </c>
      <c r="F39" s="30"/>
      <c r="G39" s="31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IF($C39="",IF($F39="",0,2),IF(OR($F39="",LEN($F39)=10,$F39="申請中"),1,2))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34" priority="1" stopIfTrue="1">
      <formula>($J10&gt;1)</formula>
    </cfRule>
  </conditionalFormatting>
  <conditionalFormatting sqref="E10:E39">
    <cfRule type="expression" dxfId="35" priority="2" stopIfTrue="1">
      <formula>($V10=2)</formula>
    </cfRule>
  </conditionalFormatting>
  <conditionalFormatting sqref="D10:D39">
    <cfRule type="expression" dxfId="36" priority="3" stopIfTrue="1">
      <formula>($P10&gt;1)</formula>
    </cfRule>
  </conditionalFormatting>
  <conditionalFormatting sqref="F10:F39">
    <cfRule type="expression" dxfId="37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24" width="3.625" style="8" hidden="1" customWidth="1"/>
    <col min="25" max="16384" width="9" style="8"/>
  </cols>
  <sheetData>
    <row r="2" s="6" customFormat="1" ht="27.95" customHeight="1" spans="2:6">
      <c r="B2" s="10" t="str">
        <f ca="1">INDIRECT("データ!$B$1",TRUE)</f>
        <v>令和５年度 宮森杯 参加申込</v>
      </c>
      <c r="C2" s="10"/>
      <c r="D2" s="10"/>
      <c r="E2" s="10"/>
      <c r="F2" s="10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15" t="s">
        <v>47</v>
      </c>
      <c r="D6" s="15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19"/>
      <c r="D7" s="19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11">
      <c r="B9" s="20"/>
      <c r="C9" s="21" t="s">
        <v>18</v>
      </c>
      <c r="D9" s="22" t="s">
        <v>19</v>
      </c>
      <c r="E9" s="23" t="s">
        <v>20</v>
      </c>
      <c r="F9" s="24" t="s">
        <v>49</v>
      </c>
      <c r="G9" s="25" t="s">
        <v>22</v>
      </c>
      <c r="H9" s="26" t="s">
        <v>50</v>
      </c>
      <c r="J9" s="7">
        <f>SUM(I:I)</f>
        <v>0</v>
      </c>
      <c r="K9" s="7">
        <f>SUM(X:X)</f>
        <v>0</v>
      </c>
    </row>
    <row r="10" ht="32.1" customHeight="1" spans="2:24">
      <c r="B10" s="27">
        <f t="shared" ref="B10:B39" si="0">ROW()-9</f>
        <v>1</v>
      </c>
      <c r="C10" s="28"/>
      <c r="D10" s="28"/>
      <c r="E10" s="29" t="s">
        <v>56</v>
      </c>
      <c r="F10" s="30"/>
      <c r="G10" s="31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IF($C10="",IF($F10="",0,2),IF(OR($F10="",LEN($F10)=10,$F10="申請中"),1,2))</f>
        <v>0</v>
      </c>
      <c r="X10" s="8">
        <f>IF(AND($J10&lt;&gt;0,$H10&lt;&gt;""),1,0)</f>
        <v>0</v>
      </c>
    </row>
    <row r="11" ht="32.1" customHeight="1" spans="2:24">
      <c r="B11" s="27">
        <f>ROW()-9</f>
        <v>2</v>
      </c>
      <c r="C11" s="28"/>
      <c r="D11" s="28"/>
      <c r="E11" s="29" t="s">
        <v>56</v>
      </c>
      <c r="F11" s="30"/>
      <c r="G11" s="31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IF($C11="",IF($F11="",0,2),IF(OR($F11="",LEN($F11)=10,$F11="申請中"),1,2))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27">
        <f>ROW()-9</f>
        <v>3</v>
      </c>
      <c r="C12" s="28"/>
      <c r="D12" s="28"/>
      <c r="E12" s="29" t="s">
        <v>56</v>
      </c>
      <c r="F12" s="30"/>
      <c r="G12" s="31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IF($C12="",IF($F12="",0,2),IF(OR($F12="",LEN($F12)=10,$F12="申請中"),1,2))</f>
        <v>0</v>
      </c>
      <c r="X12" s="8">
        <f>IF(AND($J12&lt;&gt;0,$H12&lt;&gt;""),1,0)</f>
        <v>0</v>
      </c>
    </row>
    <row r="13" ht="32.1" customHeight="1" spans="2:24">
      <c r="B13" s="27">
        <f>ROW()-9</f>
        <v>4</v>
      </c>
      <c r="C13" s="28"/>
      <c r="D13" s="28"/>
      <c r="E13" s="29" t="s">
        <v>56</v>
      </c>
      <c r="F13" s="30"/>
      <c r="G13" s="31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IF($C13="",IF($F13="",0,2),IF(OR($F13="",LEN($F13)=10,$F13="申請中"),1,2))</f>
        <v>0</v>
      </c>
      <c r="X13" s="8">
        <f>IF(AND($J13&lt;&gt;0,$H13&lt;&gt;""),1,0)</f>
        <v>0</v>
      </c>
    </row>
    <row r="14" ht="32.1" customHeight="1" spans="2:24">
      <c r="B14" s="27">
        <f>ROW()-9</f>
        <v>5</v>
      </c>
      <c r="C14" s="28"/>
      <c r="D14" s="28"/>
      <c r="E14" s="29" t="s">
        <v>56</v>
      </c>
      <c r="F14" s="30"/>
      <c r="G14" s="31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IF($C14="",IF($F14="",0,2),IF(OR($F14="",LEN($F14)=10,$F14="申請中"),1,2))</f>
        <v>0</v>
      </c>
      <c r="X14" s="8">
        <f>IF(AND($J14&lt;&gt;0,$H14&lt;&gt;""),1,0)</f>
        <v>0</v>
      </c>
    </row>
    <row r="15" ht="32.1" customHeight="1" spans="2:24">
      <c r="B15" s="27">
        <f>ROW()-9</f>
        <v>6</v>
      </c>
      <c r="C15" s="28"/>
      <c r="D15" s="28"/>
      <c r="E15" s="29" t="s">
        <v>56</v>
      </c>
      <c r="F15" s="30"/>
      <c r="G15" s="31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IF($C15="",IF($F15="",0,2),IF(OR($F15="",LEN($F15)=10,$F15="申請中"),1,2))</f>
        <v>0</v>
      </c>
      <c r="X15" s="8">
        <f>IF(AND($J15&lt;&gt;0,$H15&lt;&gt;""),1,0)</f>
        <v>0</v>
      </c>
    </row>
    <row r="16" ht="32.1" customHeight="1" spans="2:24">
      <c r="B16" s="27">
        <f>ROW()-9</f>
        <v>7</v>
      </c>
      <c r="C16" s="28"/>
      <c r="D16" s="28"/>
      <c r="E16" s="29" t="s">
        <v>56</v>
      </c>
      <c r="F16" s="30"/>
      <c r="G16" s="31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IF($C16="",IF($F16="",0,2),IF(OR($F16="",LEN($F16)=10,$F16="申請中"),1,2))</f>
        <v>0</v>
      </c>
      <c r="X16" s="8">
        <f>IF(AND($J16&lt;&gt;0,$H16&lt;&gt;""),1,0)</f>
        <v>0</v>
      </c>
    </row>
    <row r="17" ht="32.1" customHeight="1" spans="2:24">
      <c r="B17" s="27">
        <f>ROW()-9</f>
        <v>8</v>
      </c>
      <c r="C17" s="28"/>
      <c r="D17" s="28"/>
      <c r="E17" s="29" t="s">
        <v>56</v>
      </c>
      <c r="F17" s="30"/>
      <c r="G17" s="31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IF($C17="",IF($F17="",0,2),IF(OR($F17="",LEN($F17)=10,$F17="申請中"),1,2))</f>
        <v>0</v>
      </c>
      <c r="X17" s="8">
        <f>IF(AND($J17&lt;&gt;0,$H17&lt;&gt;""),1,0)</f>
        <v>0</v>
      </c>
    </row>
    <row r="18" ht="32.1" customHeight="1" spans="2:24">
      <c r="B18" s="27">
        <f>ROW()-9</f>
        <v>9</v>
      </c>
      <c r="C18" s="28"/>
      <c r="D18" s="28"/>
      <c r="E18" s="29" t="s">
        <v>56</v>
      </c>
      <c r="F18" s="30"/>
      <c r="G18" s="31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IF($C18="",IF($F18="",0,2),IF(OR($F18="",LEN($F18)=10,$F18="申請中"),1,2))</f>
        <v>0</v>
      </c>
      <c r="X18" s="8">
        <f>IF(AND($J18&lt;&gt;0,$H18&lt;&gt;""),1,0)</f>
        <v>0</v>
      </c>
    </row>
    <row r="19" ht="32.1" customHeight="1" spans="2:24">
      <c r="B19" s="27">
        <f>ROW()-9</f>
        <v>10</v>
      </c>
      <c r="C19" s="28"/>
      <c r="D19" s="28"/>
      <c r="E19" s="29" t="s">
        <v>56</v>
      </c>
      <c r="F19" s="30"/>
      <c r="G19" s="31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IF($C19="",IF($F19="",0,2),IF(OR($F19="",LEN($F19)=10,$F19="申請中"),1,2))</f>
        <v>0</v>
      </c>
      <c r="X19" s="8">
        <f>IF(AND($J19&lt;&gt;0,$H19&lt;&gt;""),1,0)</f>
        <v>0</v>
      </c>
    </row>
    <row r="20" ht="32.1" customHeight="1" spans="2:24">
      <c r="B20" s="27">
        <f>ROW()-9</f>
        <v>11</v>
      </c>
      <c r="C20" s="28"/>
      <c r="D20" s="28"/>
      <c r="E20" s="29" t="s">
        <v>56</v>
      </c>
      <c r="F20" s="30"/>
      <c r="G20" s="31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IF($C20="",IF($F20="",0,2),IF(OR($F20="",LEN($F20)=10,$F20="申請中"),1,2))</f>
        <v>0</v>
      </c>
      <c r="X20" s="8">
        <f>IF(AND($J20&lt;&gt;0,$H20&lt;&gt;""),1,0)</f>
        <v>0</v>
      </c>
    </row>
    <row r="21" ht="32.1" customHeight="1" spans="2:24">
      <c r="B21" s="27">
        <f>ROW()-9</f>
        <v>12</v>
      </c>
      <c r="C21" s="28"/>
      <c r="D21" s="28"/>
      <c r="E21" s="29" t="s">
        <v>56</v>
      </c>
      <c r="F21" s="30"/>
      <c r="G21" s="31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IF($C21="",IF($F21="",0,2),IF(OR($F21="",LEN($F21)=10,$F21="申請中"),1,2))</f>
        <v>0</v>
      </c>
      <c r="X21" s="8">
        <f>IF(AND($J21&lt;&gt;0,$H21&lt;&gt;""),1,0)</f>
        <v>0</v>
      </c>
    </row>
    <row r="22" ht="32.1" customHeight="1" spans="2:24">
      <c r="B22" s="27">
        <f>ROW()-9</f>
        <v>13</v>
      </c>
      <c r="C22" s="28"/>
      <c r="D22" s="28"/>
      <c r="E22" s="29" t="s">
        <v>56</v>
      </c>
      <c r="F22" s="30"/>
      <c r="G22" s="31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IF($C22="",IF($F22="",0,2),IF(OR($F22="",LEN($F22)=10,$F22="申請中"),1,2))</f>
        <v>0</v>
      </c>
      <c r="X22" s="8">
        <f>IF(AND($J22&lt;&gt;0,$H22&lt;&gt;""),1,0)</f>
        <v>0</v>
      </c>
    </row>
    <row r="23" ht="32.1" customHeight="1" spans="2:24">
      <c r="B23" s="27">
        <f>ROW()-9</f>
        <v>14</v>
      </c>
      <c r="C23" s="28"/>
      <c r="D23" s="28"/>
      <c r="E23" s="29" t="s">
        <v>56</v>
      </c>
      <c r="F23" s="30"/>
      <c r="G23" s="31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IF($C23="",IF($F23="",0,2),IF(OR($F23="",LEN($F23)=10,$F23="申請中"),1,2))</f>
        <v>0</v>
      </c>
      <c r="X23" s="8">
        <f>IF(AND($J23&lt;&gt;0,$H23&lt;&gt;""),1,0)</f>
        <v>0</v>
      </c>
    </row>
    <row r="24" ht="32.1" customHeight="1" spans="2:24">
      <c r="B24" s="27">
        <f>ROW()-9</f>
        <v>15</v>
      </c>
      <c r="C24" s="28"/>
      <c r="D24" s="28"/>
      <c r="E24" s="29" t="s">
        <v>56</v>
      </c>
      <c r="F24" s="30"/>
      <c r="G24" s="31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IF($C24="",IF($F24="",0,2),IF(OR($F24="",LEN($F24)=10,$F24="申請中"),1,2))</f>
        <v>0</v>
      </c>
      <c r="X24" s="8">
        <f>IF(AND($J24&lt;&gt;0,$H24&lt;&gt;""),1,0)</f>
        <v>0</v>
      </c>
    </row>
    <row r="25" ht="32.1" customHeight="1" spans="2:24">
      <c r="B25" s="27">
        <f>ROW()-9</f>
        <v>16</v>
      </c>
      <c r="C25" s="28"/>
      <c r="D25" s="28"/>
      <c r="E25" s="29" t="s">
        <v>56</v>
      </c>
      <c r="F25" s="30"/>
      <c r="G25" s="31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IF($C25="",IF($F25="",0,2),IF(OR($F25="",LEN($F25)=10,$F25="申請中"),1,2))</f>
        <v>0</v>
      </c>
      <c r="X25" s="8">
        <f>IF(AND($J25&lt;&gt;0,$H25&lt;&gt;""),1,0)</f>
        <v>0</v>
      </c>
    </row>
    <row r="26" ht="32.1" customHeight="1" spans="2:24">
      <c r="B26" s="27">
        <f>ROW()-9</f>
        <v>17</v>
      </c>
      <c r="C26" s="28"/>
      <c r="D26" s="28"/>
      <c r="E26" s="29" t="s">
        <v>56</v>
      </c>
      <c r="F26" s="30"/>
      <c r="G26" s="31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IF($C26="",IF($F26="",0,2),IF(OR($F26="",LEN($F26)=10,$F26="申請中"),1,2))</f>
        <v>0</v>
      </c>
      <c r="X26" s="8">
        <f>IF(AND($J26&lt;&gt;0,$H26&lt;&gt;""),1,0)</f>
        <v>0</v>
      </c>
    </row>
    <row r="27" ht="32.1" customHeight="1" spans="2:24">
      <c r="B27" s="27">
        <f>ROW()-9</f>
        <v>18</v>
      </c>
      <c r="C27" s="28"/>
      <c r="D27" s="28"/>
      <c r="E27" s="29" t="s">
        <v>56</v>
      </c>
      <c r="F27" s="30"/>
      <c r="G27" s="31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IF($C27="",IF($F27="",0,2),IF(OR($F27="",LEN($F27)=10,$F27="申請中"),1,2))</f>
        <v>0</v>
      </c>
      <c r="X27" s="8">
        <f>IF(AND($J27&lt;&gt;0,$H27&lt;&gt;""),1,0)</f>
        <v>0</v>
      </c>
    </row>
    <row r="28" ht="32.1" customHeight="1" spans="2:24">
      <c r="B28" s="27">
        <f>ROW()-9</f>
        <v>19</v>
      </c>
      <c r="C28" s="28"/>
      <c r="D28" s="28"/>
      <c r="E28" s="29" t="s">
        <v>56</v>
      </c>
      <c r="F28" s="30"/>
      <c r="G28" s="31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IF($C28="",IF($F28="",0,2),IF(OR($F28="",LEN($F28)=10,$F28="申請中"),1,2))</f>
        <v>0</v>
      </c>
      <c r="X28" s="8">
        <f>IF(AND($J28&lt;&gt;0,$H28&lt;&gt;""),1,0)</f>
        <v>0</v>
      </c>
    </row>
    <row r="29" ht="32.1" customHeight="1" spans="2:24">
      <c r="B29" s="27">
        <f>ROW()-9</f>
        <v>20</v>
      </c>
      <c r="C29" s="28"/>
      <c r="D29" s="28"/>
      <c r="E29" s="29" t="s">
        <v>56</v>
      </c>
      <c r="F29" s="30"/>
      <c r="G29" s="31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IF($C29="",IF($F29="",0,2),IF(OR($F29="",LEN($F29)=10,$F29="申請中"),1,2))</f>
        <v>0</v>
      </c>
      <c r="X29" s="8">
        <f>IF(AND($J29&lt;&gt;0,$H29&lt;&gt;""),1,0)</f>
        <v>0</v>
      </c>
    </row>
    <row r="30" ht="32.1" customHeight="1" spans="2:24">
      <c r="B30" s="27">
        <f>ROW()-9</f>
        <v>21</v>
      </c>
      <c r="C30" s="28"/>
      <c r="D30" s="28"/>
      <c r="E30" s="29" t="s">
        <v>56</v>
      </c>
      <c r="F30" s="30"/>
      <c r="G30" s="31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IF($C30="",IF($F30="",0,2),IF(OR($F30="",LEN($F30)=10,$F30="申請中"),1,2))</f>
        <v>0</v>
      </c>
      <c r="X30" s="8">
        <f>IF(AND($J30&lt;&gt;0,$H30&lt;&gt;""),1,0)</f>
        <v>0</v>
      </c>
    </row>
    <row r="31" ht="32.1" customHeight="1" spans="2:24">
      <c r="B31" s="27">
        <f>ROW()-9</f>
        <v>22</v>
      </c>
      <c r="C31" s="28"/>
      <c r="D31" s="28"/>
      <c r="E31" s="29" t="s">
        <v>56</v>
      </c>
      <c r="F31" s="30"/>
      <c r="G31" s="31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IF($C31="",IF($F31="",0,2),IF(OR($F31="",LEN($F31)=10,$F31="申請中"),1,2))</f>
        <v>0</v>
      </c>
      <c r="X31" s="8">
        <f>IF(AND($J31&lt;&gt;0,$H31&lt;&gt;""),1,0)</f>
        <v>0</v>
      </c>
    </row>
    <row r="32" ht="32.1" customHeight="1" spans="2:24">
      <c r="B32" s="27">
        <f>ROW()-9</f>
        <v>23</v>
      </c>
      <c r="C32" s="28"/>
      <c r="D32" s="28"/>
      <c r="E32" s="29" t="s">
        <v>56</v>
      </c>
      <c r="F32" s="30"/>
      <c r="G32" s="31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IF($C32="",IF($F32="",0,2),IF(OR($F32="",LEN($F32)=10,$F32="申請中"),1,2))</f>
        <v>0</v>
      </c>
      <c r="X32" s="8">
        <f>IF(AND($J32&lt;&gt;0,$H32&lt;&gt;""),1,0)</f>
        <v>0</v>
      </c>
    </row>
    <row r="33" ht="32.1" customHeight="1" spans="2:24">
      <c r="B33" s="27">
        <f>ROW()-9</f>
        <v>24</v>
      </c>
      <c r="C33" s="28"/>
      <c r="D33" s="28"/>
      <c r="E33" s="29" t="s">
        <v>56</v>
      </c>
      <c r="F33" s="30"/>
      <c r="G33" s="31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IF($C33="",IF($F33="",0,2),IF(OR($F33="",LEN($F33)=10,$F33="申請中"),1,2))</f>
        <v>0</v>
      </c>
      <c r="X33" s="8">
        <f>IF(AND($J33&lt;&gt;0,$H33&lt;&gt;""),1,0)</f>
        <v>0</v>
      </c>
    </row>
    <row r="34" ht="32.1" customHeight="1" spans="2:24">
      <c r="B34" s="27">
        <f>ROW()-9</f>
        <v>25</v>
      </c>
      <c r="C34" s="28"/>
      <c r="D34" s="28"/>
      <c r="E34" s="29" t="s">
        <v>56</v>
      </c>
      <c r="F34" s="30"/>
      <c r="G34" s="31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IF($C34="",IF($F34="",0,2),IF(OR($F34="",LEN($F34)=10,$F34="申請中"),1,2))</f>
        <v>0</v>
      </c>
      <c r="X34" s="8">
        <f>IF(AND($J34&lt;&gt;0,$H34&lt;&gt;""),1,0)</f>
        <v>0</v>
      </c>
    </row>
    <row r="35" ht="32.1" customHeight="1" spans="2:24">
      <c r="B35" s="27">
        <f>ROW()-9</f>
        <v>26</v>
      </c>
      <c r="C35" s="28"/>
      <c r="D35" s="28"/>
      <c r="E35" s="29" t="s">
        <v>56</v>
      </c>
      <c r="F35" s="30"/>
      <c r="G35" s="31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IF($C35="",IF($F35="",0,2),IF(OR($F35="",LEN($F35)=10,$F35="申請中"),1,2))</f>
        <v>0</v>
      </c>
      <c r="X35" s="8">
        <f>IF(AND($J35&lt;&gt;0,$H35&lt;&gt;""),1,0)</f>
        <v>0</v>
      </c>
    </row>
    <row r="36" ht="32.1" customHeight="1" spans="2:24">
      <c r="B36" s="27">
        <f>ROW()-9</f>
        <v>27</v>
      </c>
      <c r="C36" s="28"/>
      <c r="D36" s="28"/>
      <c r="E36" s="29" t="s">
        <v>56</v>
      </c>
      <c r="F36" s="30"/>
      <c r="G36" s="31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IF($C36="",IF($F36="",0,2),IF(OR($F36="",LEN($F36)=10,$F36="申請中"),1,2))</f>
        <v>0</v>
      </c>
      <c r="X36" s="8">
        <f>IF(AND($J36&lt;&gt;0,$H36&lt;&gt;""),1,0)</f>
        <v>0</v>
      </c>
    </row>
    <row r="37" ht="32.1" customHeight="1" spans="2:24">
      <c r="B37" s="27">
        <f>ROW()-9</f>
        <v>28</v>
      </c>
      <c r="C37" s="28"/>
      <c r="D37" s="28"/>
      <c r="E37" s="29" t="s">
        <v>56</v>
      </c>
      <c r="F37" s="30"/>
      <c r="G37" s="31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IF($C37="",IF($F37="",0,2),IF(OR($F37="",LEN($F37)=10,$F37="申請中"),1,2))</f>
        <v>0</v>
      </c>
      <c r="X37" s="8">
        <f>IF(AND($J37&lt;&gt;0,$H37&lt;&gt;""),1,0)</f>
        <v>0</v>
      </c>
    </row>
    <row r="38" ht="32.1" customHeight="1" spans="2:24">
      <c r="B38" s="27">
        <f>ROW()-9</f>
        <v>29</v>
      </c>
      <c r="C38" s="28"/>
      <c r="D38" s="28"/>
      <c r="E38" s="29" t="s">
        <v>56</v>
      </c>
      <c r="F38" s="30"/>
      <c r="G38" s="31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IF($C38="",IF($F38="",0,2),IF(OR($F38="",LEN($F38)=10,$F38="申請中"),1,2))</f>
        <v>0</v>
      </c>
      <c r="X38" s="8">
        <f>IF(AND($J38&lt;&gt;0,$H38&lt;&gt;""),1,0)</f>
        <v>0</v>
      </c>
    </row>
    <row r="39" ht="32.1" customHeight="1" spans="2:24">
      <c r="B39" s="27">
        <f>ROW()-9</f>
        <v>30</v>
      </c>
      <c r="C39" s="28"/>
      <c r="D39" s="28"/>
      <c r="E39" s="29" t="s">
        <v>56</v>
      </c>
      <c r="F39" s="30"/>
      <c r="G39" s="31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IF($C39="",IF($F39="",0,2),IF(OR($F39="",LEN($F39)=10,$F39="申請中"),1,2))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38" priority="1" stopIfTrue="1">
      <formula>($J10&gt;1)</formula>
    </cfRule>
  </conditionalFormatting>
  <conditionalFormatting sqref="E10:E39">
    <cfRule type="expression" dxfId="39" priority="2" stopIfTrue="1">
      <formula>($V10=2)</formula>
    </cfRule>
  </conditionalFormatting>
  <conditionalFormatting sqref="D10:D39">
    <cfRule type="expression" dxfId="40" priority="3" stopIfTrue="1">
      <formula>($P10&gt;1)</formula>
    </cfRule>
  </conditionalFormatting>
  <conditionalFormatting sqref="F10:F39">
    <cfRule type="expression" dxfId="41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4"/>
  <sheetViews>
    <sheetView topLeftCell="A4" workbookViewId="0">
      <selection activeCell="A1" sqref="A1"/>
    </sheetView>
  </sheetViews>
  <sheetFormatPr defaultColWidth="9" defaultRowHeight="13.5" outlineLevelCol="4"/>
  <cols>
    <col min="1" max="1" width="16.625" style="1" customWidth="1"/>
    <col min="2" max="2" width="13.625" style="1" customWidth="1"/>
    <col min="3" max="3" width="10.375" style="1" customWidth="1"/>
    <col min="4" max="4" width="19" style="1" customWidth="1"/>
    <col min="5" max="16384" width="9" style="1"/>
  </cols>
  <sheetData>
    <row r="1" ht="22.5" customHeight="1" spans="1:5">
      <c r="A1" s="2" t="s">
        <v>57</v>
      </c>
      <c r="B1" s="3" t="s">
        <v>58</v>
      </c>
      <c r="C1" s="3"/>
      <c r="D1" s="3"/>
      <c r="E1" s="3"/>
    </row>
    <row r="2" spans="1:1">
      <c r="A2" s="2"/>
    </row>
    <row r="3" customHeight="1" spans="1:2">
      <c r="A3" s="2" t="s">
        <v>59</v>
      </c>
      <c r="B3" s="1" t="s">
        <v>60</v>
      </c>
    </row>
    <row r="4" customHeight="1" spans="1:2">
      <c r="A4" s="2"/>
      <c r="B4" s="1" t="s">
        <v>61</v>
      </c>
    </row>
    <row r="5" customHeight="1" spans="1:2">
      <c r="A5" s="2"/>
      <c r="B5" s="1" t="s">
        <v>62</v>
      </c>
    </row>
    <row r="6" customHeight="1" spans="1:2">
      <c r="A6" s="2"/>
      <c r="B6" s="1" t="s">
        <v>25</v>
      </c>
    </row>
    <row r="7" customHeight="1" spans="1:2">
      <c r="A7" s="2"/>
      <c r="B7" s="1" t="s">
        <v>51</v>
      </c>
    </row>
    <row r="8" customHeight="1" spans="1:2">
      <c r="A8" s="2"/>
      <c r="B8" s="1" t="s">
        <v>52</v>
      </c>
    </row>
    <row r="9" customHeight="1" spans="1:2">
      <c r="A9" s="2"/>
      <c r="B9" s="1" t="s">
        <v>54</v>
      </c>
    </row>
    <row r="10" customHeight="1" spans="1:2">
      <c r="A10" s="2"/>
      <c r="B10" s="1" t="s">
        <v>56</v>
      </c>
    </row>
    <row r="11" customHeight="1" spans="1:1">
      <c r="A11" s="2"/>
    </row>
    <row r="12" customHeight="1" spans="1:1">
      <c r="A12" s="2"/>
    </row>
    <row r="13" customHeight="1" spans="1:1">
      <c r="A13" s="2"/>
    </row>
    <row r="14" customHeight="1" spans="1:1">
      <c r="A14" s="2"/>
    </row>
    <row r="15" customHeight="1" spans="1:1">
      <c r="A15" s="2"/>
    </row>
    <row r="16" customHeight="1" spans="1:1">
      <c r="A16" s="2"/>
    </row>
    <row r="17" customHeight="1" spans="1:1">
      <c r="A17" s="2"/>
    </row>
    <row r="18" customHeight="1" spans="1:1">
      <c r="A18" s="2"/>
    </row>
    <row r="19" customHeight="1"/>
    <row r="20" customHeight="1" spans="1:4">
      <c r="A20" s="1" t="s">
        <v>63</v>
      </c>
      <c r="B20" s="1" t="s">
        <v>64</v>
      </c>
      <c r="C20" s="1" t="s">
        <v>65</v>
      </c>
      <c r="D20" s="1" t="s">
        <v>66</v>
      </c>
    </row>
    <row r="21" customHeight="1" spans="2:4">
      <c r="B21" s="1" t="s">
        <v>67</v>
      </c>
      <c r="C21" s="1" t="s">
        <v>68</v>
      </c>
      <c r="D21" s="1" t="s">
        <v>2</v>
      </c>
    </row>
    <row r="22" customHeight="1" spans="2:4">
      <c r="B22" s="1" t="s">
        <v>67</v>
      </c>
      <c r="C22" s="1" t="s">
        <v>69</v>
      </c>
      <c r="D22" s="1" t="s">
        <v>3</v>
      </c>
    </row>
    <row r="23" customHeight="1" spans="2:4">
      <c r="B23" s="1" t="s">
        <v>67</v>
      </c>
      <c r="C23" s="1" t="s">
        <v>70</v>
      </c>
      <c r="D23" s="1" t="s">
        <v>4</v>
      </c>
    </row>
    <row r="24" customHeight="1" spans="2:4">
      <c r="B24" s="1" t="s">
        <v>67</v>
      </c>
      <c r="C24" s="1" t="s">
        <v>71</v>
      </c>
      <c r="D24" s="1" t="s">
        <v>5</v>
      </c>
    </row>
    <row r="25" customHeight="1" spans="2:4">
      <c r="B25" s="1" t="s">
        <v>67</v>
      </c>
      <c r="C25" s="1" t="s">
        <v>72</v>
      </c>
      <c r="D25" s="1" t="s">
        <v>6</v>
      </c>
    </row>
    <row r="26" customHeight="1"/>
    <row r="27" customHeight="1" spans="2:4">
      <c r="B27" s="1" t="s">
        <v>31</v>
      </c>
      <c r="C27" s="1" t="s">
        <v>71</v>
      </c>
      <c r="D27" s="1" t="s">
        <v>18</v>
      </c>
    </row>
    <row r="28" customHeight="1" spans="2:4">
      <c r="B28" s="1" t="s">
        <v>31</v>
      </c>
      <c r="C28" s="1" t="s">
        <v>73</v>
      </c>
      <c r="D28" s="1" t="s">
        <v>19</v>
      </c>
    </row>
    <row r="29" customHeight="1" spans="2:4">
      <c r="B29" s="1" t="s">
        <v>31</v>
      </c>
      <c r="C29" s="1" t="s">
        <v>74</v>
      </c>
      <c r="D29" s="1" t="s">
        <v>20</v>
      </c>
    </row>
    <row r="30" customHeight="1" spans="2:4">
      <c r="B30" s="1" t="s">
        <v>31</v>
      </c>
      <c r="C30" s="1" t="s">
        <v>75</v>
      </c>
      <c r="D30" s="1" t="s">
        <v>76</v>
      </c>
    </row>
    <row r="31" customHeight="1" spans="2:4">
      <c r="B31" s="1" t="s">
        <v>31</v>
      </c>
      <c r="C31" s="1" t="s">
        <v>77</v>
      </c>
      <c r="D31" s="1" t="s">
        <v>78</v>
      </c>
    </row>
    <row r="32" customHeight="1" spans="2:4">
      <c r="B32" s="1" t="s">
        <v>31</v>
      </c>
      <c r="C32" s="4">
        <v>1</v>
      </c>
      <c r="D32" s="1" t="s">
        <v>79</v>
      </c>
    </row>
    <row r="33" customHeight="1" spans="2:4">
      <c r="B33" s="1" t="s">
        <v>31</v>
      </c>
      <c r="C33" s="5">
        <v>30</v>
      </c>
      <c r="D33" s="1" t="s">
        <v>80</v>
      </c>
    </row>
    <row r="34" customHeight="1" spans="3:3">
      <c r="C34" s="5"/>
    </row>
    <row r="35" customHeight="1" spans="2:2">
      <c r="B35" s="1" t="s">
        <v>32</v>
      </c>
    </row>
    <row r="36" customHeight="1" spans="2:2">
      <c r="B36" s="1" t="s">
        <v>34</v>
      </c>
    </row>
    <row r="37" customHeight="1" spans="2:2">
      <c r="B37" s="1" t="s">
        <v>36</v>
      </c>
    </row>
    <row r="38" customHeight="1" spans="2:2">
      <c r="B38" s="1" t="s">
        <v>38</v>
      </c>
    </row>
    <row r="39" customHeight="1" spans="2:2">
      <c r="B39" s="1" t="s">
        <v>40</v>
      </c>
    </row>
    <row r="40" customHeight="1" spans="2:2">
      <c r="B40" s="1" t="s">
        <v>42</v>
      </c>
    </row>
    <row r="41" customHeight="1" spans="2:2">
      <c r="B41" s="1" t="s">
        <v>44</v>
      </c>
    </row>
    <row r="42" customHeight="1" spans="2:2">
      <c r="B42" s="1" t="s">
        <v>46</v>
      </c>
    </row>
    <row r="43" customHeight="1" spans="2:2">
      <c r="B43" s="1" t="s">
        <v>48</v>
      </c>
    </row>
    <row r="44" customHeight="1"/>
  </sheetData>
  <sheetProtection password="83AF" sheet="1" objects="1" scenarios="1"/>
  <mergeCells count="1">
    <mergeCell ref="B1:E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55"/>
  </sheetPr>
  <dimension ref="B2:L31"/>
  <sheetViews>
    <sheetView workbookViewId="0">
      <selection activeCell="C4" sqref="C4:F4"/>
    </sheetView>
  </sheetViews>
  <sheetFormatPr defaultColWidth="9" defaultRowHeight="13.5"/>
  <cols>
    <col min="1" max="1" width="3.625" style="51" customWidth="1"/>
    <col min="2" max="2" width="19.125" style="51" customWidth="1"/>
    <col min="3" max="3" width="10.875" style="51" customWidth="1"/>
    <col min="4" max="5" width="9" style="51"/>
    <col min="6" max="6" width="12.375" style="51" customWidth="1"/>
    <col min="7" max="11" width="9" style="51"/>
    <col min="12" max="12" width="9" style="51" hidden="1" customWidth="1"/>
    <col min="13" max="16384" width="9" style="51"/>
  </cols>
  <sheetData>
    <row r="2" ht="27.95" customHeight="1" spans="2:6">
      <c r="B2" s="52" t="str">
        <f ca="1">INDIRECT("データ!$B$1",TRUE)</f>
        <v>令和５年度 宮森杯 参加申込</v>
      </c>
      <c r="C2" s="52"/>
      <c r="D2" s="52"/>
      <c r="E2" s="52"/>
      <c r="F2" s="52"/>
    </row>
    <row r="3" ht="9.95" customHeight="1"/>
    <row r="4" ht="30" customHeight="1" spans="2:6">
      <c r="B4" s="53" t="s">
        <v>2</v>
      </c>
      <c r="C4" s="54"/>
      <c r="D4" s="54"/>
      <c r="E4" s="54"/>
      <c r="F4" s="54"/>
    </row>
    <row r="5" ht="5.1" customHeight="1" spans="2:6">
      <c r="B5" s="55"/>
      <c r="C5" s="56"/>
      <c r="D5" s="56"/>
      <c r="E5" s="56"/>
      <c r="F5" s="56"/>
    </row>
    <row r="6" ht="30" customHeight="1" spans="2:6">
      <c r="B6" s="53" t="s">
        <v>3</v>
      </c>
      <c r="C6" s="54"/>
      <c r="D6" s="54"/>
      <c r="E6" s="54"/>
      <c r="F6" s="54"/>
    </row>
    <row r="7" ht="9.95" customHeight="1"/>
    <row r="8" ht="30" customHeight="1" spans="2:6">
      <c r="B8" s="53" t="s">
        <v>4</v>
      </c>
      <c r="C8" s="54"/>
      <c r="D8" s="54"/>
      <c r="E8" s="54"/>
      <c r="F8" s="54"/>
    </row>
    <row r="9" ht="9.95" customHeight="1"/>
    <row r="10" ht="30" customHeight="1" spans="2:6">
      <c r="B10" s="53" t="s">
        <v>5</v>
      </c>
      <c r="C10" s="54"/>
      <c r="D10" s="54"/>
      <c r="E10" s="54"/>
      <c r="F10" s="54"/>
    </row>
    <row r="11" ht="9.95" customHeight="1"/>
    <row r="12" ht="30" customHeight="1" spans="2:6">
      <c r="B12" s="53" t="s">
        <v>6</v>
      </c>
      <c r="C12" s="57"/>
      <c r="D12" s="57"/>
      <c r="E12" s="57"/>
      <c r="F12" s="57"/>
    </row>
    <row r="13" ht="20.1" customHeight="1"/>
    <row r="14" ht="20.1" customHeight="1"/>
    <row r="15" ht="20.1" customHeight="1" spans="2:5">
      <c r="B15" s="58" t="s">
        <v>7</v>
      </c>
      <c r="C15" s="59"/>
      <c r="D15" s="60" t="s">
        <v>8</v>
      </c>
      <c r="E15" s="61">
        <f ca="1">SUM(E16:E25)</f>
        <v>0</v>
      </c>
    </row>
    <row r="16" ht="20.1" customHeight="1" spans="2:12">
      <c r="B16" s="62" t="s">
        <v>9</v>
      </c>
      <c r="C16" s="63">
        <f ca="1" t="shared" ref="C16:C25" si="0">INDIRECT($L16&amp;"!$J$9",TRUE)</f>
        <v>0</v>
      </c>
      <c r="D16" s="63">
        <f ca="1">SUM(C16:C18)</f>
        <v>0</v>
      </c>
      <c r="E16" s="63">
        <f ca="1">SUM(D16:D21)</f>
        <v>0</v>
      </c>
      <c r="F16" s="64" t="str">
        <f ca="1">IF(ISERROR(INDIRECT($L16&amp;"!$K$9")),"エラー！ 「"&amp;$L16&amp;"」シートが見つかりません！ シートを削除しないでください。",IF(INDIRECT($L16&amp;"!$J$9")=0,"",IF(INDIRECT($L16&amp;"!$K$9")&lt;&gt;0,"エラー！ 申請内容にエラーがあります！ シート「"&amp;$L16&amp;"」を確認してください。","OK")))</f>
        <v/>
      </c>
      <c r="L16" s="66" t="s">
        <v>31</v>
      </c>
    </row>
    <row r="17" ht="20.1" customHeight="1" spans="2:12">
      <c r="B17" s="62" t="s">
        <v>11</v>
      </c>
      <c r="C17" s="63">
        <f ca="1">INDIRECT($L17&amp;"!$J$9",TRUE)</f>
        <v>0</v>
      </c>
      <c r="D17" s="65"/>
      <c r="E17" s="65"/>
      <c r="F17" s="64" t="str">
        <f ca="1" t="shared" ref="F17:F25" si="1">IF(ISERROR(INDIRECT($L17&amp;"!$K$9")),"エラー！ 「"&amp;$L17&amp;"」シートが見つかりません！ シートを削除しないでください。",IF(INDIRECT($L17&amp;"!$J$9")=0,"",IF(INDIRECT($L17&amp;"!$K$9")&lt;&gt;0,"エラー！ 申請内容にエラーがあります！ シート「"&amp;$L17&amp;"」を確認してください。","OK")))</f>
        <v/>
      </c>
      <c r="L17" s="66" t="s">
        <v>32</v>
      </c>
    </row>
    <row r="18" ht="20.1" customHeight="1" spans="2:12">
      <c r="B18" s="62" t="s">
        <v>33</v>
      </c>
      <c r="C18" s="63">
        <f ca="1">INDIRECT($L18&amp;"!$J$9",TRUE)</f>
        <v>0</v>
      </c>
      <c r="D18" s="65"/>
      <c r="E18" s="65"/>
      <c r="F18" s="64" t="str">
        <f ca="1">IF(ISERROR(INDIRECT($L18&amp;"!$K$9")),"エラー！ 「"&amp;$L18&amp;"」シートが見つかりません！ シートを削除しないでください。",IF(INDIRECT($L18&amp;"!$J$9")=0,"",IF(INDIRECT($L18&amp;"!$K$9")&lt;&gt;0,"エラー！ 申請内容にエラーがあります！ シート「"&amp;$L18&amp;"」を確認してください。","OK")))</f>
        <v/>
      </c>
      <c r="L18" s="66" t="s">
        <v>34</v>
      </c>
    </row>
    <row r="19" ht="20.1" customHeight="1" spans="2:12">
      <c r="B19" s="62" t="s">
        <v>35</v>
      </c>
      <c r="C19" s="63">
        <f ca="1">INDIRECT($L19&amp;"!$J$9",TRUE)</f>
        <v>0</v>
      </c>
      <c r="D19" s="63">
        <f ca="1">SUM(C19:C21)</f>
        <v>0</v>
      </c>
      <c r="E19" s="65"/>
      <c r="F19" s="64" t="str">
        <f ca="1">IF(ISERROR(INDIRECT($L19&amp;"!$K$9")),"エラー！ 「"&amp;$L19&amp;"」シートが見つかりません！ シートを削除しないでください。",IF(INDIRECT($L19&amp;"!$J$9")=0,"",IF(INDIRECT($L19&amp;"!$K$9")&lt;&gt;0,"エラー！ 申請内容にエラーがあります！ シート「"&amp;$L19&amp;"」を確認してください。","OK")))</f>
        <v/>
      </c>
      <c r="L19" s="66" t="s">
        <v>36</v>
      </c>
    </row>
    <row r="20" ht="20.1" customHeight="1" spans="2:12">
      <c r="B20" s="62" t="s">
        <v>37</v>
      </c>
      <c r="C20" s="63">
        <f ca="1">INDIRECT($L20&amp;"!$J$9",TRUE)</f>
        <v>0</v>
      </c>
      <c r="D20" s="65"/>
      <c r="E20" s="65"/>
      <c r="F20" s="64" t="str">
        <f ca="1">IF(ISERROR(INDIRECT($L20&amp;"!$K$9")),"エラー！ 「"&amp;$L20&amp;"」シートが見つかりません！ シートを削除しないでください。",IF(INDIRECT($L20&amp;"!$J$9")=0,"",IF(INDIRECT($L20&amp;"!$K$9")&lt;&gt;0,"エラー！ 申請内容にエラーがあります！ シート「"&amp;$L20&amp;"」を確認してください。","OK")))</f>
        <v/>
      </c>
      <c r="L20" s="66" t="s">
        <v>38</v>
      </c>
    </row>
    <row r="21" ht="20.1" customHeight="1" spans="2:12">
      <c r="B21" s="62" t="s">
        <v>39</v>
      </c>
      <c r="C21" s="63">
        <f ca="1">INDIRECT($L21&amp;"!$J$9",TRUE)</f>
        <v>0</v>
      </c>
      <c r="D21" s="65"/>
      <c r="E21" s="65"/>
      <c r="F21" s="64" t="str">
        <f ca="1">IF(ISERROR(INDIRECT($L21&amp;"!$K$9")),"エラー！ 「"&amp;$L21&amp;"」シートが見つかりません！ シートを削除しないでください。",IF(INDIRECT($L21&amp;"!$J$9")=0,"",IF(INDIRECT($L21&amp;"!$K$9")&lt;&gt;0,"エラー！ 申請内容にエラーがあります！ シート「"&amp;$L21&amp;"」を確認してください。","OK")))</f>
        <v/>
      </c>
      <c r="L21" s="66" t="s">
        <v>40</v>
      </c>
    </row>
    <row r="22" ht="20.1" customHeight="1" spans="2:12">
      <c r="B22" s="62" t="s">
        <v>41</v>
      </c>
      <c r="C22" s="63">
        <f ca="1">INDIRECT($L22&amp;"!$J$9",TRUE)</f>
        <v>0</v>
      </c>
      <c r="D22" s="63">
        <f ca="1">SUM(C22:C23)</f>
        <v>0</v>
      </c>
      <c r="E22" s="63">
        <f ca="1">SUM(D22:D25)</f>
        <v>0</v>
      </c>
      <c r="F22" s="64" t="str">
        <f ca="1">IF(ISERROR(INDIRECT($L22&amp;"!$K$9")),"エラー！ 「"&amp;$L22&amp;"」シートが見つかりません！ シートを削除しないでください。",IF(INDIRECT($L22&amp;"!$J$9")=0,"",IF(INDIRECT($L22&amp;"!$K$9")&lt;&gt;0,"エラー！ 申請内容にエラーがあります！ シート「"&amp;$L22&amp;"」を確認してください。","OK")))</f>
        <v/>
      </c>
      <c r="L22" s="66" t="s">
        <v>42</v>
      </c>
    </row>
    <row r="23" ht="20.1" customHeight="1" spans="2:12">
      <c r="B23" s="62" t="s">
        <v>43</v>
      </c>
      <c r="C23" s="63">
        <f ca="1">INDIRECT($L23&amp;"!$J$9",TRUE)</f>
        <v>0</v>
      </c>
      <c r="D23" s="65"/>
      <c r="E23" s="65"/>
      <c r="F23" s="64" t="str">
        <f ca="1">IF(ISERROR(INDIRECT($L23&amp;"!$K$9")),"エラー！ 「"&amp;$L23&amp;"」シートが見つかりません！ シートを削除しないでください。",IF(INDIRECT($L23&amp;"!$J$9")=0,"",IF(INDIRECT($L23&amp;"!$K$9")&lt;&gt;0,"エラー！ 申請内容にエラーがあります！ シート「"&amp;$L23&amp;"」を確認してください。","OK")))</f>
        <v/>
      </c>
      <c r="L23" s="66" t="s">
        <v>44</v>
      </c>
    </row>
    <row r="24" ht="20.1" customHeight="1" spans="2:12">
      <c r="B24" s="62" t="s">
        <v>45</v>
      </c>
      <c r="C24" s="63">
        <f ca="1">INDIRECT($L24&amp;"!$J$9",TRUE)</f>
        <v>0</v>
      </c>
      <c r="D24" s="63">
        <f ca="1">SUM(C24:C25)</f>
        <v>0</v>
      </c>
      <c r="E24" s="65"/>
      <c r="F24" s="64" t="str">
        <f ca="1">IF(ISERROR(INDIRECT($L24&amp;"!$K$9")),"エラー！ 「"&amp;$L24&amp;"」シートが見つかりません！ シートを削除しないでください。",IF(INDIRECT($L24&amp;"!$J$9")=0,"",IF(INDIRECT($L24&amp;"!$K$9")&lt;&gt;0,"エラー！ 申請内容にエラーがあります！ シート「"&amp;$L24&amp;"」を確認してください。","OK")))</f>
        <v/>
      </c>
      <c r="L24" s="66" t="s">
        <v>46</v>
      </c>
    </row>
    <row r="25" ht="20.1" customHeight="1" spans="2:12">
      <c r="B25" s="62" t="s">
        <v>47</v>
      </c>
      <c r="C25" s="63">
        <f ca="1">INDIRECT($L25&amp;"!$J$9",TRUE)</f>
        <v>0</v>
      </c>
      <c r="D25" s="65"/>
      <c r="E25" s="65"/>
      <c r="F25" s="64" t="str">
        <f ca="1">IF(ISERROR(INDIRECT($L25&amp;"!$K$9")),"エラー！ 「"&amp;$L25&amp;"」シートが見つかりません！ シートを削除しないでください。",IF(INDIRECT($L25&amp;"!$J$9")=0,"",IF(INDIRECT($L25&amp;"!$K$9")&lt;&gt;0,"エラー！ 申請内容にエラーがあります！ シート「"&amp;$L25&amp;"」を確認してください。","OK")))</f>
        <v/>
      </c>
      <c r="L25" s="66" t="s">
        <v>48</v>
      </c>
    </row>
    <row r="26" ht="20.1" customHeight="1"/>
    <row r="27" ht="20.1" customHeight="1" spans="2:2">
      <c r="B27" s="51" t="s">
        <v>1</v>
      </c>
    </row>
    <row r="28" ht="20.1" customHeight="1"/>
    <row r="29" ht="20.1" customHeight="1"/>
    <row r="30" ht="20.1" customHeight="1"/>
    <row r="31" ht="20.1" customHeight="1"/>
  </sheetData>
  <sheetProtection password="83AF" sheet="1" selectLockedCells="1" objects="1" scenarios="1"/>
  <mergeCells count="13">
    <mergeCell ref="B2:F2"/>
    <mergeCell ref="C4:F4"/>
    <mergeCell ref="C6:F6"/>
    <mergeCell ref="C8:F8"/>
    <mergeCell ref="C10:F10"/>
    <mergeCell ref="C12:F12"/>
    <mergeCell ref="B15:C15"/>
    <mergeCell ref="D16:D18"/>
    <mergeCell ref="D19:D21"/>
    <mergeCell ref="D22:D23"/>
    <mergeCell ref="D24:D25"/>
    <mergeCell ref="E16:E21"/>
    <mergeCell ref="E22:E25"/>
  </mergeCells>
  <conditionalFormatting sqref="F16:F25">
    <cfRule type="expression" dxfId="0" priority="1" stopIfTrue="1">
      <formula>$F16&lt;&gt;"OK"</formula>
    </cfRule>
    <cfRule type="expression" dxfId="1" priority="2" stopIfTrue="1">
      <formula>$F16="OK"</formula>
    </cfRule>
  </conditionalFormatting>
  <pageMargins left="0.708333333333333" right="0.708333333333333" top="0.747916666666667" bottom="0.747916666666667" header="0.314583333333333" footer="0.31458333333333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宮森杯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34" t="s">
        <v>9</v>
      </c>
      <c r="D6" s="34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35"/>
      <c r="D7" s="35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36"/>
      <c r="C9" s="37" t="s">
        <v>18</v>
      </c>
      <c r="D9" s="38" t="s">
        <v>19</v>
      </c>
      <c r="E9" s="39" t="s">
        <v>20</v>
      </c>
      <c r="F9" s="40" t="s">
        <v>49</v>
      </c>
      <c r="G9" s="41" t="s">
        <v>22</v>
      </c>
      <c r="H9" s="42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43">
        <f t="shared" ref="B10:B39" si="0">ROW()-9</f>
        <v>1</v>
      </c>
      <c r="C10" s="44"/>
      <c r="D10" s="44"/>
      <c r="E10" s="45" t="s">
        <v>25</v>
      </c>
      <c r="F10" s="46"/>
      <c r="G10" s="47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43">
        <f>ROW()-9</f>
        <v>2</v>
      </c>
      <c r="C11" s="44"/>
      <c r="D11" s="44"/>
      <c r="E11" s="45" t="s">
        <v>25</v>
      </c>
      <c r="F11" s="46"/>
      <c r="G11" s="47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43">
        <f>ROW()-9</f>
        <v>3</v>
      </c>
      <c r="C12" s="44"/>
      <c r="D12" s="44"/>
      <c r="E12" s="45" t="s">
        <v>25</v>
      </c>
      <c r="F12" s="46"/>
      <c r="G12" s="47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43">
        <f>ROW()-9</f>
        <v>4</v>
      </c>
      <c r="C13" s="44"/>
      <c r="D13" s="44"/>
      <c r="E13" s="45" t="s">
        <v>25</v>
      </c>
      <c r="F13" s="46"/>
      <c r="G13" s="47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43">
        <f>ROW()-9</f>
        <v>5</v>
      </c>
      <c r="C14" s="44"/>
      <c r="D14" s="44"/>
      <c r="E14" s="45" t="s">
        <v>25</v>
      </c>
      <c r="F14" s="46"/>
      <c r="G14" s="47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43">
        <f>ROW()-9</f>
        <v>6</v>
      </c>
      <c r="C15" s="44"/>
      <c r="D15" s="44"/>
      <c r="E15" s="45" t="s">
        <v>25</v>
      </c>
      <c r="F15" s="46"/>
      <c r="G15" s="47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43">
        <f>ROW()-9</f>
        <v>7</v>
      </c>
      <c r="C16" s="44"/>
      <c r="D16" s="44"/>
      <c r="E16" s="45" t="s">
        <v>25</v>
      </c>
      <c r="F16" s="46"/>
      <c r="G16" s="47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43">
        <f>ROW()-9</f>
        <v>8</v>
      </c>
      <c r="C17" s="44"/>
      <c r="D17" s="44"/>
      <c r="E17" s="45" t="s">
        <v>25</v>
      </c>
      <c r="F17" s="46"/>
      <c r="G17" s="47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43">
        <f>ROW()-9</f>
        <v>9</v>
      </c>
      <c r="C18" s="44"/>
      <c r="D18" s="44"/>
      <c r="E18" s="45" t="s">
        <v>25</v>
      </c>
      <c r="F18" s="46"/>
      <c r="G18" s="47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43">
        <f>ROW()-9</f>
        <v>10</v>
      </c>
      <c r="C19" s="44"/>
      <c r="D19" s="44"/>
      <c r="E19" s="45" t="s">
        <v>25</v>
      </c>
      <c r="F19" s="46"/>
      <c r="G19" s="47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43">
        <f>ROW()-9</f>
        <v>11</v>
      </c>
      <c r="C20" s="44"/>
      <c r="D20" s="44"/>
      <c r="E20" s="45" t="s">
        <v>25</v>
      </c>
      <c r="F20" s="46"/>
      <c r="G20" s="47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43">
        <f>ROW()-9</f>
        <v>12</v>
      </c>
      <c r="C21" s="44"/>
      <c r="D21" s="44"/>
      <c r="E21" s="45" t="s">
        <v>25</v>
      </c>
      <c r="F21" s="46"/>
      <c r="G21" s="47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43">
        <f>ROW()-9</f>
        <v>13</v>
      </c>
      <c r="C22" s="44"/>
      <c r="D22" s="44"/>
      <c r="E22" s="45" t="s">
        <v>25</v>
      </c>
      <c r="F22" s="46"/>
      <c r="G22" s="47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43">
        <f>ROW()-9</f>
        <v>14</v>
      </c>
      <c r="C23" s="44"/>
      <c r="D23" s="44"/>
      <c r="E23" s="45" t="s">
        <v>25</v>
      </c>
      <c r="F23" s="46"/>
      <c r="G23" s="47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43">
        <f>ROW()-9</f>
        <v>15</v>
      </c>
      <c r="C24" s="44"/>
      <c r="D24" s="44"/>
      <c r="E24" s="45" t="s">
        <v>25</v>
      </c>
      <c r="F24" s="46"/>
      <c r="G24" s="47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43">
        <f>ROW()-9</f>
        <v>16</v>
      </c>
      <c r="C25" s="44"/>
      <c r="D25" s="44"/>
      <c r="E25" s="45" t="s">
        <v>25</v>
      </c>
      <c r="F25" s="46"/>
      <c r="G25" s="47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43">
        <f>ROW()-9</f>
        <v>17</v>
      </c>
      <c r="C26" s="44"/>
      <c r="D26" s="44"/>
      <c r="E26" s="45" t="s">
        <v>25</v>
      </c>
      <c r="F26" s="46"/>
      <c r="G26" s="47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43">
        <f>ROW()-9</f>
        <v>18</v>
      </c>
      <c r="C27" s="44"/>
      <c r="D27" s="44"/>
      <c r="E27" s="45" t="s">
        <v>25</v>
      </c>
      <c r="F27" s="46"/>
      <c r="G27" s="47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43">
        <f>ROW()-9</f>
        <v>19</v>
      </c>
      <c r="C28" s="44"/>
      <c r="D28" s="44"/>
      <c r="E28" s="45" t="s">
        <v>25</v>
      </c>
      <c r="F28" s="46"/>
      <c r="G28" s="47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43">
        <f>ROW()-9</f>
        <v>20</v>
      </c>
      <c r="C29" s="44"/>
      <c r="D29" s="44"/>
      <c r="E29" s="45" t="s">
        <v>25</v>
      </c>
      <c r="F29" s="46"/>
      <c r="G29" s="47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43">
        <f>ROW()-9</f>
        <v>21</v>
      </c>
      <c r="C30" s="44"/>
      <c r="D30" s="44"/>
      <c r="E30" s="45" t="s">
        <v>25</v>
      </c>
      <c r="F30" s="46"/>
      <c r="G30" s="47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43">
        <f>ROW()-9</f>
        <v>22</v>
      </c>
      <c r="C31" s="44"/>
      <c r="D31" s="44"/>
      <c r="E31" s="45" t="s">
        <v>25</v>
      </c>
      <c r="F31" s="46"/>
      <c r="G31" s="47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43">
        <f>ROW()-9</f>
        <v>23</v>
      </c>
      <c r="C32" s="44"/>
      <c r="D32" s="44"/>
      <c r="E32" s="45" t="s">
        <v>25</v>
      </c>
      <c r="F32" s="46"/>
      <c r="G32" s="47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43">
        <f>ROW()-9</f>
        <v>24</v>
      </c>
      <c r="C33" s="44"/>
      <c r="D33" s="44"/>
      <c r="E33" s="45" t="s">
        <v>25</v>
      </c>
      <c r="F33" s="46"/>
      <c r="G33" s="47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43">
        <f>ROW()-9</f>
        <v>25</v>
      </c>
      <c r="C34" s="44"/>
      <c r="D34" s="44"/>
      <c r="E34" s="45" t="s">
        <v>25</v>
      </c>
      <c r="F34" s="46"/>
      <c r="G34" s="47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43">
        <f>ROW()-9</f>
        <v>26</v>
      </c>
      <c r="C35" s="44"/>
      <c r="D35" s="44"/>
      <c r="E35" s="45" t="s">
        <v>25</v>
      </c>
      <c r="F35" s="46"/>
      <c r="G35" s="47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43">
        <f>ROW()-9</f>
        <v>27</v>
      </c>
      <c r="C36" s="44"/>
      <c r="D36" s="44"/>
      <c r="E36" s="45" t="s">
        <v>25</v>
      </c>
      <c r="F36" s="46"/>
      <c r="G36" s="47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43">
        <f>ROW()-9</f>
        <v>28</v>
      </c>
      <c r="C37" s="44"/>
      <c r="D37" s="44"/>
      <c r="E37" s="45" t="s">
        <v>25</v>
      </c>
      <c r="F37" s="46"/>
      <c r="G37" s="47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43">
        <f>ROW()-9</f>
        <v>29</v>
      </c>
      <c r="C38" s="44"/>
      <c r="D38" s="44"/>
      <c r="E38" s="45" t="s">
        <v>25</v>
      </c>
      <c r="F38" s="46"/>
      <c r="G38" s="47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43">
        <f>ROW()-9</f>
        <v>30</v>
      </c>
      <c r="C39" s="44"/>
      <c r="D39" s="44"/>
      <c r="E39" s="45" t="s">
        <v>25</v>
      </c>
      <c r="F39" s="46"/>
      <c r="G39" s="47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2" priority="1" stopIfTrue="1">
      <formula>($J10&gt;1)</formula>
    </cfRule>
  </conditionalFormatting>
  <conditionalFormatting sqref="E10:E39">
    <cfRule type="expression" dxfId="3" priority="2" stopIfTrue="1">
      <formula>($V10=2)</formula>
    </cfRule>
  </conditionalFormatting>
  <conditionalFormatting sqref="D10:D39">
    <cfRule type="expression" dxfId="4" priority="3" stopIfTrue="1">
      <formula>($P10&gt;1)</formula>
    </cfRule>
  </conditionalFormatting>
  <conditionalFormatting sqref="F10:F39">
    <cfRule type="expression" dxfId="5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宮森杯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34" t="s">
        <v>11</v>
      </c>
      <c r="D6" s="34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35"/>
      <c r="D7" s="35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36"/>
      <c r="C9" s="37" t="s">
        <v>18</v>
      </c>
      <c r="D9" s="38" t="s">
        <v>19</v>
      </c>
      <c r="E9" s="39" t="s">
        <v>20</v>
      </c>
      <c r="F9" s="50" t="s">
        <v>49</v>
      </c>
      <c r="G9" s="41" t="s">
        <v>22</v>
      </c>
      <c r="H9" s="42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43">
        <f t="shared" ref="B10:B39" si="0">ROW()-9</f>
        <v>1</v>
      </c>
      <c r="C10" s="44"/>
      <c r="D10" s="44"/>
      <c r="E10" s="45" t="s">
        <v>51</v>
      </c>
      <c r="F10" s="46"/>
      <c r="G10" s="47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43">
        <f>ROW()-9</f>
        <v>2</v>
      </c>
      <c r="C11" s="44"/>
      <c r="D11" s="44"/>
      <c r="E11" s="45" t="s">
        <v>51</v>
      </c>
      <c r="F11" s="46"/>
      <c r="G11" s="47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43">
        <f>ROW()-9</f>
        <v>3</v>
      </c>
      <c r="C12" s="44"/>
      <c r="D12" s="44"/>
      <c r="E12" s="45" t="s">
        <v>51</v>
      </c>
      <c r="F12" s="46"/>
      <c r="G12" s="47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43">
        <f>ROW()-9</f>
        <v>4</v>
      </c>
      <c r="C13" s="44"/>
      <c r="D13" s="44"/>
      <c r="E13" s="45" t="s">
        <v>51</v>
      </c>
      <c r="F13" s="46"/>
      <c r="G13" s="47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43">
        <f>ROW()-9</f>
        <v>5</v>
      </c>
      <c r="C14" s="44"/>
      <c r="D14" s="44"/>
      <c r="E14" s="45" t="s">
        <v>51</v>
      </c>
      <c r="F14" s="46"/>
      <c r="G14" s="47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43">
        <f>ROW()-9</f>
        <v>6</v>
      </c>
      <c r="C15" s="44"/>
      <c r="D15" s="44"/>
      <c r="E15" s="45" t="s">
        <v>51</v>
      </c>
      <c r="F15" s="46"/>
      <c r="G15" s="47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43">
        <f>ROW()-9</f>
        <v>7</v>
      </c>
      <c r="C16" s="44"/>
      <c r="D16" s="44"/>
      <c r="E16" s="45" t="s">
        <v>51</v>
      </c>
      <c r="F16" s="46"/>
      <c r="G16" s="47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43">
        <f>ROW()-9</f>
        <v>8</v>
      </c>
      <c r="C17" s="44"/>
      <c r="D17" s="44"/>
      <c r="E17" s="45" t="s">
        <v>51</v>
      </c>
      <c r="F17" s="46"/>
      <c r="G17" s="47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43">
        <f>ROW()-9</f>
        <v>9</v>
      </c>
      <c r="C18" s="44"/>
      <c r="D18" s="44"/>
      <c r="E18" s="45" t="s">
        <v>51</v>
      </c>
      <c r="F18" s="46"/>
      <c r="G18" s="47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43">
        <f>ROW()-9</f>
        <v>10</v>
      </c>
      <c r="C19" s="44"/>
      <c r="D19" s="44"/>
      <c r="E19" s="45" t="s">
        <v>51</v>
      </c>
      <c r="F19" s="46"/>
      <c r="G19" s="47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43">
        <f>ROW()-9</f>
        <v>11</v>
      </c>
      <c r="C20" s="44"/>
      <c r="D20" s="44"/>
      <c r="E20" s="45" t="s">
        <v>51</v>
      </c>
      <c r="F20" s="46"/>
      <c r="G20" s="47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43">
        <f>ROW()-9</f>
        <v>12</v>
      </c>
      <c r="C21" s="44"/>
      <c r="D21" s="44"/>
      <c r="E21" s="45" t="s">
        <v>51</v>
      </c>
      <c r="F21" s="46"/>
      <c r="G21" s="47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43">
        <f>ROW()-9</f>
        <v>13</v>
      </c>
      <c r="C22" s="44"/>
      <c r="D22" s="44"/>
      <c r="E22" s="45" t="s">
        <v>51</v>
      </c>
      <c r="F22" s="46"/>
      <c r="G22" s="47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43">
        <f>ROW()-9</f>
        <v>14</v>
      </c>
      <c r="C23" s="44"/>
      <c r="D23" s="44"/>
      <c r="E23" s="45" t="s">
        <v>51</v>
      </c>
      <c r="F23" s="46"/>
      <c r="G23" s="47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43">
        <f>ROW()-9</f>
        <v>15</v>
      </c>
      <c r="C24" s="44"/>
      <c r="D24" s="44"/>
      <c r="E24" s="45" t="s">
        <v>51</v>
      </c>
      <c r="F24" s="46"/>
      <c r="G24" s="47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43">
        <f>ROW()-9</f>
        <v>16</v>
      </c>
      <c r="C25" s="44"/>
      <c r="D25" s="44"/>
      <c r="E25" s="45" t="s">
        <v>51</v>
      </c>
      <c r="F25" s="46"/>
      <c r="G25" s="47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43">
        <f>ROW()-9</f>
        <v>17</v>
      </c>
      <c r="C26" s="44"/>
      <c r="D26" s="44"/>
      <c r="E26" s="45" t="s">
        <v>51</v>
      </c>
      <c r="F26" s="46"/>
      <c r="G26" s="47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43">
        <f>ROW()-9</f>
        <v>18</v>
      </c>
      <c r="C27" s="44"/>
      <c r="D27" s="44"/>
      <c r="E27" s="45" t="s">
        <v>51</v>
      </c>
      <c r="F27" s="46"/>
      <c r="G27" s="47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43">
        <f>ROW()-9</f>
        <v>19</v>
      </c>
      <c r="C28" s="44"/>
      <c r="D28" s="44"/>
      <c r="E28" s="45" t="s">
        <v>51</v>
      </c>
      <c r="F28" s="46"/>
      <c r="G28" s="47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43">
        <f>ROW()-9</f>
        <v>20</v>
      </c>
      <c r="C29" s="44"/>
      <c r="D29" s="44"/>
      <c r="E29" s="45" t="s">
        <v>51</v>
      </c>
      <c r="F29" s="46"/>
      <c r="G29" s="47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43">
        <f>ROW()-9</f>
        <v>21</v>
      </c>
      <c r="C30" s="44"/>
      <c r="D30" s="44"/>
      <c r="E30" s="45" t="s">
        <v>51</v>
      </c>
      <c r="F30" s="46"/>
      <c r="G30" s="47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43">
        <f>ROW()-9</f>
        <v>22</v>
      </c>
      <c r="C31" s="44"/>
      <c r="D31" s="44"/>
      <c r="E31" s="45" t="s">
        <v>51</v>
      </c>
      <c r="F31" s="46"/>
      <c r="G31" s="47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43">
        <f>ROW()-9</f>
        <v>23</v>
      </c>
      <c r="C32" s="44"/>
      <c r="D32" s="44"/>
      <c r="E32" s="45" t="s">
        <v>51</v>
      </c>
      <c r="F32" s="46"/>
      <c r="G32" s="47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43">
        <f>ROW()-9</f>
        <v>24</v>
      </c>
      <c r="C33" s="44"/>
      <c r="D33" s="44"/>
      <c r="E33" s="45" t="s">
        <v>51</v>
      </c>
      <c r="F33" s="46"/>
      <c r="G33" s="47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43">
        <f>ROW()-9</f>
        <v>25</v>
      </c>
      <c r="C34" s="44"/>
      <c r="D34" s="44"/>
      <c r="E34" s="45" t="s">
        <v>51</v>
      </c>
      <c r="F34" s="46"/>
      <c r="G34" s="47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43">
        <f>ROW()-9</f>
        <v>26</v>
      </c>
      <c r="C35" s="44"/>
      <c r="D35" s="44"/>
      <c r="E35" s="45" t="s">
        <v>51</v>
      </c>
      <c r="F35" s="46"/>
      <c r="G35" s="47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43">
        <f>ROW()-9</f>
        <v>27</v>
      </c>
      <c r="C36" s="44"/>
      <c r="D36" s="44"/>
      <c r="E36" s="45" t="s">
        <v>51</v>
      </c>
      <c r="F36" s="46"/>
      <c r="G36" s="47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43">
        <f>ROW()-9</f>
        <v>28</v>
      </c>
      <c r="C37" s="44"/>
      <c r="D37" s="44"/>
      <c r="E37" s="45" t="s">
        <v>51</v>
      </c>
      <c r="F37" s="46"/>
      <c r="G37" s="47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43">
        <f>ROW()-9</f>
        <v>29</v>
      </c>
      <c r="C38" s="44"/>
      <c r="D38" s="44"/>
      <c r="E38" s="45" t="s">
        <v>51</v>
      </c>
      <c r="F38" s="46"/>
      <c r="G38" s="47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43">
        <f>ROW()-9</f>
        <v>30</v>
      </c>
      <c r="C39" s="44"/>
      <c r="D39" s="44"/>
      <c r="E39" s="45" t="s">
        <v>51</v>
      </c>
      <c r="F39" s="46"/>
      <c r="G39" s="47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6" priority="1" stopIfTrue="1">
      <formula>($J10&gt;1)</formula>
    </cfRule>
  </conditionalFormatting>
  <conditionalFormatting sqref="E10:E39">
    <cfRule type="expression" dxfId="7" priority="2" stopIfTrue="1">
      <formula>($V10=2)</formula>
    </cfRule>
  </conditionalFormatting>
  <conditionalFormatting sqref="D10:D39">
    <cfRule type="expression" dxfId="8" priority="3" stopIfTrue="1">
      <formula>($P10&gt;1)</formula>
    </cfRule>
  </conditionalFormatting>
  <conditionalFormatting sqref="F10:F39">
    <cfRule type="expression" dxfId="9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宮森杯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34" t="s">
        <v>33</v>
      </c>
      <c r="D6" s="34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35"/>
      <c r="D7" s="35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36"/>
      <c r="C9" s="37" t="s">
        <v>18</v>
      </c>
      <c r="D9" s="38" t="s">
        <v>19</v>
      </c>
      <c r="E9" s="39" t="s">
        <v>20</v>
      </c>
      <c r="F9" s="40" t="s">
        <v>49</v>
      </c>
      <c r="G9" s="41" t="s">
        <v>22</v>
      </c>
      <c r="H9" s="42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43">
        <f t="shared" ref="B10:B39" si="0">ROW()-9</f>
        <v>1</v>
      </c>
      <c r="C10" s="44"/>
      <c r="D10" s="44"/>
      <c r="E10" s="45" t="s">
        <v>52</v>
      </c>
      <c r="F10" s="46"/>
      <c r="G10" s="47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43">
        <f>ROW()-9</f>
        <v>2</v>
      </c>
      <c r="C11" s="44"/>
      <c r="D11" s="44"/>
      <c r="E11" s="45" t="s">
        <v>52</v>
      </c>
      <c r="F11" s="46"/>
      <c r="G11" s="47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43">
        <f>ROW()-9</f>
        <v>3</v>
      </c>
      <c r="C12" s="44"/>
      <c r="D12" s="44"/>
      <c r="E12" s="45" t="s">
        <v>52</v>
      </c>
      <c r="F12" s="46"/>
      <c r="G12" s="47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43">
        <f>ROW()-9</f>
        <v>4</v>
      </c>
      <c r="C13" s="44"/>
      <c r="D13" s="44"/>
      <c r="E13" s="45" t="s">
        <v>52</v>
      </c>
      <c r="F13" s="46"/>
      <c r="G13" s="47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43">
        <f>ROW()-9</f>
        <v>5</v>
      </c>
      <c r="C14" s="44"/>
      <c r="D14" s="44"/>
      <c r="E14" s="45" t="s">
        <v>52</v>
      </c>
      <c r="F14" s="46"/>
      <c r="G14" s="47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43">
        <f>ROW()-9</f>
        <v>6</v>
      </c>
      <c r="C15" s="44"/>
      <c r="D15" s="44"/>
      <c r="E15" s="45" t="s">
        <v>52</v>
      </c>
      <c r="F15" s="46"/>
      <c r="G15" s="47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43">
        <f>ROW()-9</f>
        <v>7</v>
      </c>
      <c r="C16" s="44"/>
      <c r="D16" s="44"/>
      <c r="E16" s="45" t="s">
        <v>52</v>
      </c>
      <c r="F16" s="46"/>
      <c r="G16" s="47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43">
        <f>ROW()-9</f>
        <v>8</v>
      </c>
      <c r="C17" s="44"/>
      <c r="D17" s="44"/>
      <c r="E17" s="45" t="s">
        <v>52</v>
      </c>
      <c r="F17" s="46"/>
      <c r="G17" s="47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43">
        <f>ROW()-9</f>
        <v>9</v>
      </c>
      <c r="C18" s="44"/>
      <c r="D18" s="44"/>
      <c r="E18" s="45" t="s">
        <v>52</v>
      </c>
      <c r="F18" s="46"/>
      <c r="G18" s="47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43">
        <f>ROW()-9</f>
        <v>10</v>
      </c>
      <c r="C19" s="44"/>
      <c r="D19" s="44"/>
      <c r="E19" s="45" t="s">
        <v>52</v>
      </c>
      <c r="F19" s="46"/>
      <c r="G19" s="47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43">
        <f>ROW()-9</f>
        <v>11</v>
      </c>
      <c r="C20" s="44"/>
      <c r="D20" s="44"/>
      <c r="E20" s="45" t="s">
        <v>52</v>
      </c>
      <c r="F20" s="46"/>
      <c r="G20" s="47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43">
        <f>ROW()-9</f>
        <v>12</v>
      </c>
      <c r="C21" s="44"/>
      <c r="D21" s="44"/>
      <c r="E21" s="45" t="s">
        <v>52</v>
      </c>
      <c r="F21" s="46"/>
      <c r="G21" s="47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43">
        <f>ROW()-9</f>
        <v>13</v>
      </c>
      <c r="C22" s="44"/>
      <c r="D22" s="44"/>
      <c r="E22" s="45" t="s">
        <v>52</v>
      </c>
      <c r="F22" s="46"/>
      <c r="G22" s="47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43">
        <f>ROW()-9</f>
        <v>14</v>
      </c>
      <c r="C23" s="44"/>
      <c r="D23" s="44"/>
      <c r="E23" s="45" t="s">
        <v>52</v>
      </c>
      <c r="F23" s="46"/>
      <c r="G23" s="47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43">
        <f>ROW()-9</f>
        <v>15</v>
      </c>
      <c r="C24" s="44"/>
      <c r="D24" s="44"/>
      <c r="E24" s="45" t="s">
        <v>52</v>
      </c>
      <c r="F24" s="46"/>
      <c r="G24" s="47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43">
        <f>ROW()-9</f>
        <v>16</v>
      </c>
      <c r="C25" s="44"/>
      <c r="D25" s="44"/>
      <c r="E25" s="45" t="s">
        <v>52</v>
      </c>
      <c r="F25" s="46"/>
      <c r="G25" s="47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43">
        <f>ROW()-9</f>
        <v>17</v>
      </c>
      <c r="C26" s="44"/>
      <c r="D26" s="44"/>
      <c r="E26" s="45" t="s">
        <v>52</v>
      </c>
      <c r="F26" s="46"/>
      <c r="G26" s="47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43">
        <f>ROW()-9</f>
        <v>18</v>
      </c>
      <c r="C27" s="44"/>
      <c r="D27" s="44"/>
      <c r="E27" s="45" t="s">
        <v>52</v>
      </c>
      <c r="F27" s="46"/>
      <c r="G27" s="47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43">
        <f>ROW()-9</f>
        <v>19</v>
      </c>
      <c r="C28" s="44"/>
      <c r="D28" s="44"/>
      <c r="E28" s="45" t="s">
        <v>52</v>
      </c>
      <c r="F28" s="46"/>
      <c r="G28" s="47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43">
        <f>ROW()-9</f>
        <v>20</v>
      </c>
      <c r="C29" s="44"/>
      <c r="D29" s="44"/>
      <c r="E29" s="45" t="s">
        <v>52</v>
      </c>
      <c r="F29" s="46"/>
      <c r="G29" s="47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43">
        <f>ROW()-9</f>
        <v>21</v>
      </c>
      <c r="C30" s="44"/>
      <c r="D30" s="44"/>
      <c r="E30" s="45" t="s">
        <v>52</v>
      </c>
      <c r="F30" s="46"/>
      <c r="G30" s="47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43">
        <f>ROW()-9</f>
        <v>22</v>
      </c>
      <c r="C31" s="44"/>
      <c r="D31" s="44"/>
      <c r="E31" s="45" t="s">
        <v>52</v>
      </c>
      <c r="F31" s="46"/>
      <c r="G31" s="47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43">
        <f>ROW()-9</f>
        <v>23</v>
      </c>
      <c r="C32" s="44"/>
      <c r="D32" s="44"/>
      <c r="E32" s="45" t="s">
        <v>52</v>
      </c>
      <c r="F32" s="46"/>
      <c r="G32" s="47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43">
        <f>ROW()-9</f>
        <v>24</v>
      </c>
      <c r="C33" s="44"/>
      <c r="D33" s="44"/>
      <c r="E33" s="45" t="s">
        <v>52</v>
      </c>
      <c r="F33" s="46"/>
      <c r="G33" s="47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43">
        <f>ROW()-9</f>
        <v>25</v>
      </c>
      <c r="C34" s="44"/>
      <c r="D34" s="44"/>
      <c r="E34" s="45" t="s">
        <v>52</v>
      </c>
      <c r="F34" s="46"/>
      <c r="G34" s="47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43">
        <f>ROW()-9</f>
        <v>26</v>
      </c>
      <c r="C35" s="44"/>
      <c r="D35" s="44"/>
      <c r="E35" s="45" t="s">
        <v>52</v>
      </c>
      <c r="F35" s="46"/>
      <c r="G35" s="47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43">
        <f>ROW()-9</f>
        <v>27</v>
      </c>
      <c r="C36" s="44"/>
      <c r="D36" s="44"/>
      <c r="E36" s="45" t="s">
        <v>52</v>
      </c>
      <c r="F36" s="46"/>
      <c r="G36" s="47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43">
        <f>ROW()-9</f>
        <v>28</v>
      </c>
      <c r="C37" s="44"/>
      <c r="D37" s="44"/>
      <c r="E37" s="45" t="s">
        <v>52</v>
      </c>
      <c r="F37" s="46"/>
      <c r="G37" s="47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43">
        <f>ROW()-9</f>
        <v>29</v>
      </c>
      <c r="C38" s="44"/>
      <c r="D38" s="44"/>
      <c r="E38" s="45" t="s">
        <v>52</v>
      </c>
      <c r="F38" s="46"/>
      <c r="G38" s="47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43">
        <f>ROW()-9</f>
        <v>30</v>
      </c>
      <c r="C39" s="44"/>
      <c r="D39" s="44"/>
      <c r="E39" s="45" t="s">
        <v>52</v>
      </c>
      <c r="F39" s="46"/>
      <c r="G39" s="47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10" priority="1" stopIfTrue="1">
      <formula>($J10&gt;1)</formula>
    </cfRule>
  </conditionalFormatting>
  <conditionalFormatting sqref="E10:E39">
    <cfRule type="expression" dxfId="11" priority="2" stopIfTrue="1">
      <formula>($V10=2)</formula>
    </cfRule>
  </conditionalFormatting>
  <conditionalFormatting sqref="D10:D39">
    <cfRule type="expression" dxfId="12" priority="3" stopIfTrue="1">
      <formula>($P10&gt;1)</formula>
    </cfRule>
  </conditionalFormatting>
  <conditionalFormatting sqref="F10:F39">
    <cfRule type="expression" dxfId="13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宮森杯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15" t="s">
        <v>35</v>
      </c>
      <c r="D6" s="15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19"/>
      <c r="D7" s="19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20"/>
      <c r="C9" s="21" t="s">
        <v>18</v>
      </c>
      <c r="D9" s="22" t="s">
        <v>19</v>
      </c>
      <c r="E9" s="23" t="s">
        <v>20</v>
      </c>
      <c r="F9" s="24" t="s">
        <v>49</v>
      </c>
      <c r="G9" s="25" t="s">
        <v>22</v>
      </c>
      <c r="H9" s="26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27">
        <f t="shared" ref="B10:B39" si="0">ROW()-9</f>
        <v>1</v>
      </c>
      <c r="C10" s="28"/>
      <c r="D10" s="28"/>
      <c r="E10" s="29" t="s">
        <v>25</v>
      </c>
      <c r="F10" s="30"/>
      <c r="G10" s="31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27">
        <f>ROW()-9</f>
        <v>2</v>
      </c>
      <c r="C11" s="28"/>
      <c r="D11" s="28"/>
      <c r="E11" s="29" t="s">
        <v>25</v>
      </c>
      <c r="F11" s="30"/>
      <c r="G11" s="31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27">
        <f>ROW()-9</f>
        <v>3</v>
      </c>
      <c r="C12" s="28"/>
      <c r="D12" s="28"/>
      <c r="E12" s="29" t="s">
        <v>25</v>
      </c>
      <c r="F12" s="30"/>
      <c r="G12" s="31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27">
        <f>ROW()-9</f>
        <v>4</v>
      </c>
      <c r="C13" s="28"/>
      <c r="D13" s="28"/>
      <c r="E13" s="29" t="s">
        <v>25</v>
      </c>
      <c r="F13" s="30"/>
      <c r="G13" s="31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27">
        <f>ROW()-9</f>
        <v>5</v>
      </c>
      <c r="C14" s="28"/>
      <c r="D14" s="28"/>
      <c r="E14" s="29" t="s">
        <v>25</v>
      </c>
      <c r="F14" s="30"/>
      <c r="G14" s="31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27">
        <f>ROW()-9</f>
        <v>6</v>
      </c>
      <c r="C15" s="28"/>
      <c r="D15" s="28"/>
      <c r="E15" s="29" t="s">
        <v>25</v>
      </c>
      <c r="F15" s="30"/>
      <c r="G15" s="31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27">
        <f>ROW()-9</f>
        <v>7</v>
      </c>
      <c r="C16" s="28"/>
      <c r="D16" s="28"/>
      <c r="E16" s="29" t="s">
        <v>25</v>
      </c>
      <c r="F16" s="30"/>
      <c r="G16" s="31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27">
        <f>ROW()-9</f>
        <v>8</v>
      </c>
      <c r="C17" s="28"/>
      <c r="D17" s="28"/>
      <c r="E17" s="29" t="s">
        <v>25</v>
      </c>
      <c r="F17" s="30"/>
      <c r="G17" s="31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27">
        <f>ROW()-9</f>
        <v>9</v>
      </c>
      <c r="C18" s="28"/>
      <c r="D18" s="28"/>
      <c r="E18" s="29" t="s">
        <v>25</v>
      </c>
      <c r="F18" s="30"/>
      <c r="G18" s="31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27">
        <f>ROW()-9</f>
        <v>10</v>
      </c>
      <c r="C19" s="28"/>
      <c r="D19" s="28"/>
      <c r="E19" s="29" t="s">
        <v>25</v>
      </c>
      <c r="F19" s="30"/>
      <c r="G19" s="31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27">
        <f>ROW()-9</f>
        <v>11</v>
      </c>
      <c r="C20" s="28"/>
      <c r="D20" s="28"/>
      <c r="E20" s="29" t="s">
        <v>25</v>
      </c>
      <c r="F20" s="30"/>
      <c r="G20" s="31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27">
        <f>ROW()-9</f>
        <v>12</v>
      </c>
      <c r="C21" s="28"/>
      <c r="D21" s="28"/>
      <c r="E21" s="29" t="s">
        <v>25</v>
      </c>
      <c r="F21" s="30"/>
      <c r="G21" s="31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27">
        <f>ROW()-9</f>
        <v>13</v>
      </c>
      <c r="C22" s="28"/>
      <c r="D22" s="28"/>
      <c r="E22" s="29" t="s">
        <v>25</v>
      </c>
      <c r="F22" s="30"/>
      <c r="G22" s="31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27">
        <f>ROW()-9</f>
        <v>14</v>
      </c>
      <c r="C23" s="28"/>
      <c r="D23" s="28"/>
      <c r="E23" s="29" t="s">
        <v>25</v>
      </c>
      <c r="F23" s="30"/>
      <c r="G23" s="31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27">
        <f>ROW()-9</f>
        <v>15</v>
      </c>
      <c r="C24" s="28"/>
      <c r="D24" s="28"/>
      <c r="E24" s="29" t="s">
        <v>25</v>
      </c>
      <c r="F24" s="30"/>
      <c r="G24" s="31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27">
        <f>ROW()-9</f>
        <v>16</v>
      </c>
      <c r="C25" s="28"/>
      <c r="D25" s="28"/>
      <c r="E25" s="29" t="s">
        <v>25</v>
      </c>
      <c r="F25" s="30"/>
      <c r="G25" s="31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27">
        <f>ROW()-9</f>
        <v>17</v>
      </c>
      <c r="C26" s="28"/>
      <c r="D26" s="28"/>
      <c r="E26" s="29" t="s">
        <v>25</v>
      </c>
      <c r="F26" s="30"/>
      <c r="G26" s="31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27">
        <f>ROW()-9</f>
        <v>18</v>
      </c>
      <c r="C27" s="28"/>
      <c r="D27" s="28"/>
      <c r="E27" s="29" t="s">
        <v>25</v>
      </c>
      <c r="F27" s="30"/>
      <c r="G27" s="31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27">
        <f>ROW()-9</f>
        <v>19</v>
      </c>
      <c r="C28" s="28"/>
      <c r="D28" s="28"/>
      <c r="E28" s="29" t="s">
        <v>25</v>
      </c>
      <c r="F28" s="30"/>
      <c r="G28" s="31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27">
        <f>ROW()-9</f>
        <v>20</v>
      </c>
      <c r="C29" s="28"/>
      <c r="D29" s="28"/>
      <c r="E29" s="29" t="s">
        <v>25</v>
      </c>
      <c r="F29" s="30"/>
      <c r="G29" s="31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27">
        <f>ROW()-9</f>
        <v>21</v>
      </c>
      <c r="C30" s="28"/>
      <c r="D30" s="28"/>
      <c r="E30" s="29" t="s">
        <v>25</v>
      </c>
      <c r="F30" s="30"/>
      <c r="G30" s="31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27">
        <f>ROW()-9</f>
        <v>22</v>
      </c>
      <c r="C31" s="28"/>
      <c r="D31" s="28"/>
      <c r="E31" s="29" t="s">
        <v>25</v>
      </c>
      <c r="F31" s="30"/>
      <c r="G31" s="31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27">
        <f>ROW()-9</f>
        <v>23</v>
      </c>
      <c r="C32" s="28"/>
      <c r="D32" s="28"/>
      <c r="E32" s="29" t="s">
        <v>25</v>
      </c>
      <c r="F32" s="30"/>
      <c r="G32" s="31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27">
        <f>ROW()-9</f>
        <v>24</v>
      </c>
      <c r="C33" s="28"/>
      <c r="D33" s="28"/>
      <c r="E33" s="29" t="s">
        <v>25</v>
      </c>
      <c r="F33" s="30"/>
      <c r="G33" s="31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27">
        <f>ROW()-9</f>
        <v>25</v>
      </c>
      <c r="C34" s="28"/>
      <c r="D34" s="28"/>
      <c r="E34" s="29" t="s">
        <v>25</v>
      </c>
      <c r="F34" s="30"/>
      <c r="G34" s="31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27">
        <f>ROW()-9</f>
        <v>26</v>
      </c>
      <c r="C35" s="28"/>
      <c r="D35" s="28"/>
      <c r="E35" s="29" t="s">
        <v>25</v>
      </c>
      <c r="F35" s="30"/>
      <c r="G35" s="31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27">
        <f>ROW()-9</f>
        <v>27</v>
      </c>
      <c r="C36" s="28"/>
      <c r="D36" s="28"/>
      <c r="E36" s="29" t="s">
        <v>25</v>
      </c>
      <c r="F36" s="30"/>
      <c r="G36" s="31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27">
        <f>ROW()-9</f>
        <v>28</v>
      </c>
      <c r="C37" s="28"/>
      <c r="D37" s="28"/>
      <c r="E37" s="29" t="s">
        <v>25</v>
      </c>
      <c r="F37" s="30"/>
      <c r="G37" s="31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27">
        <f>ROW()-9</f>
        <v>29</v>
      </c>
      <c r="C38" s="28"/>
      <c r="D38" s="28"/>
      <c r="E38" s="29" t="s">
        <v>25</v>
      </c>
      <c r="F38" s="30"/>
      <c r="G38" s="31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27">
        <f>ROW()-9</f>
        <v>30</v>
      </c>
      <c r="C39" s="28"/>
      <c r="D39" s="28"/>
      <c r="E39" s="29" t="s">
        <v>25</v>
      </c>
      <c r="F39" s="30"/>
      <c r="G39" s="31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14" priority="1" stopIfTrue="1">
      <formula>($J10&gt;1)</formula>
    </cfRule>
  </conditionalFormatting>
  <conditionalFormatting sqref="E10:E39">
    <cfRule type="expression" dxfId="15" priority="2" stopIfTrue="1">
      <formula>($V10=2)</formula>
    </cfRule>
  </conditionalFormatting>
  <conditionalFormatting sqref="D10:D39">
    <cfRule type="expression" dxfId="16" priority="3" stopIfTrue="1">
      <formula>($P10&gt;1)</formula>
    </cfRule>
  </conditionalFormatting>
  <conditionalFormatting sqref="F10:F39">
    <cfRule type="expression" dxfId="17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宮森杯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15" t="s">
        <v>37</v>
      </c>
      <c r="D6" s="15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19"/>
      <c r="D7" s="19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20"/>
      <c r="C9" s="21" t="s">
        <v>18</v>
      </c>
      <c r="D9" s="22" t="s">
        <v>19</v>
      </c>
      <c r="E9" s="23" t="s">
        <v>20</v>
      </c>
      <c r="F9" s="24" t="s">
        <v>49</v>
      </c>
      <c r="G9" s="25" t="s">
        <v>22</v>
      </c>
      <c r="H9" s="26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27">
        <f t="shared" ref="B10:B39" si="0">ROW()-9</f>
        <v>1</v>
      </c>
      <c r="C10" s="28"/>
      <c r="D10" s="28"/>
      <c r="E10" s="29" t="s">
        <v>51</v>
      </c>
      <c r="F10" s="30"/>
      <c r="G10" s="31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27">
        <f>ROW()-9</f>
        <v>2</v>
      </c>
      <c r="C11" s="28"/>
      <c r="D11" s="28"/>
      <c r="E11" s="29" t="s">
        <v>51</v>
      </c>
      <c r="F11" s="30"/>
      <c r="G11" s="31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27">
        <f>ROW()-9</f>
        <v>3</v>
      </c>
      <c r="C12" s="28"/>
      <c r="D12" s="28"/>
      <c r="E12" s="29" t="s">
        <v>51</v>
      </c>
      <c r="F12" s="30"/>
      <c r="G12" s="31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27">
        <f>ROW()-9</f>
        <v>4</v>
      </c>
      <c r="C13" s="28"/>
      <c r="D13" s="28"/>
      <c r="E13" s="29" t="s">
        <v>51</v>
      </c>
      <c r="F13" s="30"/>
      <c r="G13" s="31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27">
        <f>ROW()-9</f>
        <v>5</v>
      </c>
      <c r="C14" s="28"/>
      <c r="D14" s="28"/>
      <c r="E14" s="29" t="s">
        <v>51</v>
      </c>
      <c r="F14" s="30"/>
      <c r="G14" s="31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27">
        <f>ROW()-9</f>
        <v>6</v>
      </c>
      <c r="C15" s="28"/>
      <c r="D15" s="28"/>
      <c r="E15" s="29" t="s">
        <v>51</v>
      </c>
      <c r="F15" s="30"/>
      <c r="G15" s="31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27">
        <f>ROW()-9</f>
        <v>7</v>
      </c>
      <c r="C16" s="28"/>
      <c r="D16" s="28"/>
      <c r="E16" s="29" t="s">
        <v>51</v>
      </c>
      <c r="F16" s="30"/>
      <c r="G16" s="31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27">
        <f>ROW()-9</f>
        <v>8</v>
      </c>
      <c r="C17" s="28"/>
      <c r="D17" s="28"/>
      <c r="E17" s="29" t="s">
        <v>51</v>
      </c>
      <c r="F17" s="30"/>
      <c r="G17" s="31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27">
        <f>ROW()-9</f>
        <v>9</v>
      </c>
      <c r="C18" s="28"/>
      <c r="D18" s="28"/>
      <c r="E18" s="29" t="s">
        <v>51</v>
      </c>
      <c r="F18" s="30"/>
      <c r="G18" s="31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27">
        <f>ROW()-9</f>
        <v>10</v>
      </c>
      <c r="C19" s="28"/>
      <c r="D19" s="28"/>
      <c r="E19" s="29" t="s">
        <v>51</v>
      </c>
      <c r="F19" s="30"/>
      <c r="G19" s="31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27">
        <f>ROW()-9</f>
        <v>11</v>
      </c>
      <c r="C20" s="28"/>
      <c r="D20" s="28"/>
      <c r="E20" s="29" t="s">
        <v>51</v>
      </c>
      <c r="F20" s="30"/>
      <c r="G20" s="31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27">
        <f>ROW()-9</f>
        <v>12</v>
      </c>
      <c r="C21" s="28"/>
      <c r="D21" s="28"/>
      <c r="E21" s="29" t="s">
        <v>51</v>
      </c>
      <c r="F21" s="30"/>
      <c r="G21" s="31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27">
        <f>ROW()-9</f>
        <v>13</v>
      </c>
      <c r="C22" s="28"/>
      <c r="D22" s="28"/>
      <c r="E22" s="29" t="s">
        <v>51</v>
      </c>
      <c r="F22" s="30"/>
      <c r="G22" s="31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27">
        <f>ROW()-9</f>
        <v>14</v>
      </c>
      <c r="C23" s="28"/>
      <c r="D23" s="28"/>
      <c r="E23" s="29" t="s">
        <v>51</v>
      </c>
      <c r="F23" s="30"/>
      <c r="G23" s="31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27">
        <f>ROW()-9</f>
        <v>15</v>
      </c>
      <c r="C24" s="28"/>
      <c r="D24" s="28"/>
      <c r="E24" s="29" t="s">
        <v>51</v>
      </c>
      <c r="F24" s="30"/>
      <c r="G24" s="31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27">
        <f>ROW()-9</f>
        <v>16</v>
      </c>
      <c r="C25" s="28"/>
      <c r="D25" s="28"/>
      <c r="E25" s="29" t="s">
        <v>51</v>
      </c>
      <c r="F25" s="30"/>
      <c r="G25" s="31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27">
        <f>ROW()-9</f>
        <v>17</v>
      </c>
      <c r="C26" s="28"/>
      <c r="D26" s="28"/>
      <c r="E26" s="29" t="s">
        <v>51</v>
      </c>
      <c r="F26" s="30"/>
      <c r="G26" s="31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27">
        <f>ROW()-9</f>
        <v>18</v>
      </c>
      <c r="C27" s="28"/>
      <c r="D27" s="28"/>
      <c r="E27" s="29" t="s">
        <v>51</v>
      </c>
      <c r="F27" s="30"/>
      <c r="G27" s="31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27">
        <f>ROW()-9</f>
        <v>19</v>
      </c>
      <c r="C28" s="28"/>
      <c r="D28" s="28"/>
      <c r="E28" s="29" t="s">
        <v>51</v>
      </c>
      <c r="F28" s="30"/>
      <c r="G28" s="31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27">
        <f>ROW()-9</f>
        <v>20</v>
      </c>
      <c r="C29" s="28"/>
      <c r="D29" s="28"/>
      <c r="E29" s="29" t="s">
        <v>51</v>
      </c>
      <c r="F29" s="30"/>
      <c r="G29" s="31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27">
        <f>ROW()-9</f>
        <v>21</v>
      </c>
      <c r="C30" s="28"/>
      <c r="D30" s="28"/>
      <c r="E30" s="29" t="s">
        <v>51</v>
      </c>
      <c r="F30" s="30"/>
      <c r="G30" s="31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27">
        <f>ROW()-9</f>
        <v>22</v>
      </c>
      <c r="C31" s="28"/>
      <c r="D31" s="28"/>
      <c r="E31" s="29" t="s">
        <v>51</v>
      </c>
      <c r="F31" s="30"/>
      <c r="G31" s="31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27">
        <f>ROW()-9</f>
        <v>23</v>
      </c>
      <c r="C32" s="28"/>
      <c r="D32" s="28"/>
      <c r="E32" s="29" t="s">
        <v>51</v>
      </c>
      <c r="F32" s="30"/>
      <c r="G32" s="31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27">
        <f>ROW()-9</f>
        <v>24</v>
      </c>
      <c r="C33" s="28"/>
      <c r="D33" s="28"/>
      <c r="E33" s="29" t="s">
        <v>51</v>
      </c>
      <c r="F33" s="30"/>
      <c r="G33" s="31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27">
        <f>ROW()-9</f>
        <v>25</v>
      </c>
      <c r="C34" s="28"/>
      <c r="D34" s="28"/>
      <c r="E34" s="29" t="s">
        <v>51</v>
      </c>
      <c r="F34" s="30"/>
      <c r="G34" s="31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27">
        <f>ROW()-9</f>
        <v>26</v>
      </c>
      <c r="C35" s="28"/>
      <c r="D35" s="28"/>
      <c r="E35" s="29" t="s">
        <v>51</v>
      </c>
      <c r="F35" s="30"/>
      <c r="G35" s="31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27">
        <f>ROW()-9</f>
        <v>27</v>
      </c>
      <c r="C36" s="28"/>
      <c r="D36" s="28"/>
      <c r="E36" s="29" t="s">
        <v>51</v>
      </c>
      <c r="F36" s="30"/>
      <c r="G36" s="31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27">
        <f>ROW()-9</f>
        <v>28</v>
      </c>
      <c r="C37" s="28"/>
      <c r="D37" s="28"/>
      <c r="E37" s="29" t="s">
        <v>51</v>
      </c>
      <c r="F37" s="30"/>
      <c r="G37" s="31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27">
        <f>ROW()-9</f>
        <v>29</v>
      </c>
      <c r="C38" s="28"/>
      <c r="D38" s="28"/>
      <c r="E38" s="29" t="s">
        <v>51</v>
      </c>
      <c r="F38" s="30"/>
      <c r="G38" s="31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27">
        <f>ROW()-9</f>
        <v>30</v>
      </c>
      <c r="C39" s="28"/>
      <c r="D39" s="28"/>
      <c r="E39" s="29" t="s">
        <v>51</v>
      </c>
      <c r="F39" s="30"/>
      <c r="G39" s="31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18" priority="1" stopIfTrue="1">
      <formula>($J10&gt;1)</formula>
    </cfRule>
  </conditionalFormatting>
  <conditionalFormatting sqref="E10:E39">
    <cfRule type="expression" dxfId="19" priority="2" stopIfTrue="1">
      <formula>($V10=2)</formula>
    </cfRule>
  </conditionalFormatting>
  <conditionalFormatting sqref="D10:D39">
    <cfRule type="expression" dxfId="20" priority="3" stopIfTrue="1">
      <formula>($P10&gt;1)</formula>
    </cfRule>
  </conditionalFormatting>
  <conditionalFormatting sqref="F10:F39">
    <cfRule type="expression" dxfId="21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4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11" width="3.625" style="8" hidden="1" customWidth="1"/>
    <col min="12" max="14" width="3.625" style="33" hidden="1" customWidth="1"/>
    <col min="15" max="17" width="3.625" style="8" hidden="1" customWidth="1"/>
    <col min="18" max="21" width="3.625" style="33" hidden="1" customWidth="1"/>
    <col min="22" max="24" width="3.625" style="8" hidden="1" customWidth="1"/>
    <col min="25" max="16384" width="9" style="8"/>
  </cols>
  <sheetData>
    <row r="2" s="6" customFormat="1" ht="27.95" customHeight="1" spans="2:21">
      <c r="B2" s="10" t="str">
        <f ca="1">INDIRECT("データ!$B$1",TRUE)</f>
        <v>令和５年度 宮森杯 参加申込</v>
      </c>
      <c r="C2" s="10"/>
      <c r="D2" s="10"/>
      <c r="E2" s="10"/>
      <c r="F2" s="10"/>
      <c r="L2" s="48"/>
      <c r="M2" s="48"/>
      <c r="N2" s="48"/>
      <c r="R2" s="48"/>
      <c r="S2" s="48"/>
      <c r="T2" s="48"/>
      <c r="U2" s="48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15" t="s">
        <v>39</v>
      </c>
      <c r="D6" s="15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19"/>
      <c r="D7" s="19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21">
      <c r="B9" s="20"/>
      <c r="C9" s="21" t="s">
        <v>18</v>
      </c>
      <c r="D9" s="22" t="s">
        <v>19</v>
      </c>
      <c r="E9" s="23" t="s">
        <v>20</v>
      </c>
      <c r="F9" s="24" t="s">
        <v>49</v>
      </c>
      <c r="G9" s="25" t="s">
        <v>22</v>
      </c>
      <c r="H9" s="26" t="s">
        <v>50</v>
      </c>
      <c r="J9" s="7">
        <f>SUM(I:I)</f>
        <v>0</v>
      </c>
      <c r="K9" s="7">
        <f>SUM(X:X)</f>
        <v>0</v>
      </c>
      <c r="L9" s="49"/>
      <c r="M9" s="49"/>
      <c r="N9" s="49"/>
      <c r="R9" s="49"/>
      <c r="S9" s="49"/>
      <c r="T9" s="49"/>
      <c r="U9" s="49"/>
    </row>
    <row r="10" ht="32.1" customHeight="1" spans="2:24">
      <c r="B10" s="27">
        <f t="shared" ref="B10:B39" si="0">ROW()-9</f>
        <v>1</v>
      </c>
      <c r="C10" s="28"/>
      <c r="D10" s="28"/>
      <c r="E10" s="29" t="s">
        <v>52</v>
      </c>
      <c r="F10" s="30"/>
      <c r="G10" s="31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IF($C10="",IF($F10="",0,2),IF(OR(LEN($F10)=10,$F10="申請中"),1,2))</f>
        <v>0</v>
      </c>
      <c r="X10" s="8">
        <f>IF(AND($J10&lt;&gt;0,$H10&lt;&gt;""),1,0)</f>
        <v>0</v>
      </c>
    </row>
    <row r="11" ht="32.1" customHeight="1" spans="2:24">
      <c r="B11" s="27">
        <f>ROW()-9</f>
        <v>2</v>
      </c>
      <c r="C11" s="28"/>
      <c r="D11" s="28"/>
      <c r="E11" s="29" t="s">
        <v>52</v>
      </c>
      <c r="F11" s="30"/>
      <c r="G11" s="31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27">
        <f>ROW()-9</f>
        <v>3</v>
      </c>
      <c r="C12" s="28"/>
      <c r="D12" s="28"/>
      <c r="E12" s="29" t="s">
        <v>52</v>
      </c>
      <c r="F12" s="30"/>
      <c r="G12" s="31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IF($C12="",IF($F12="",0,2),IF(OR(LEN($F12)=10,$F12="申請中"),1,2))</f>
        <v>0</v>
      </c>
      <c r="X12" s="8">
        <f>IF(AND($J12&lt;&gt;0,$H12&lt;&gt;""),1,0)</f>
        <v>0</v>
      </c>
    </row>
    <row r="13" ht="32.1" customHeight="1" spans="2:24">
      <c r="B13" s="27">
        <f>ROW()-9</f>
        <v>4</v>
      </c>
      <c r="C13" s="28"/>
      <c r="D13" s="28"/>
      <c r="E13" s="29" t="s">
        <v>52</v>
      </c>
      <c r="F13" s="30"/>
      <c r="G13" s="31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IF($C13="",IF($F13="",0,2),IF(OR(LEN($F13)=10,$F13="申請中"),1,2))</f>
        <v>0</v>
      </c>
      <c r="X13" s="8">
        <f>IF(AND($J13&lt;&gt;0,$H13&lt;&gt;""),1,0)</f>
        <v>0</v>
      </c>
    </row>
    <row r="14" ht="32.1" customHeight="1" spans="2:24">
      <c r="B14" s="27">
        <f>ROW()-9</f>
        <v>5</v>
      </c>
      <c r="C14" s="28"/>
      <c r="D14" s="28"/>
      <c r="E14" s="29" t="s">
        <v>52</v>
      </c>
      <c r="F14" s="30"/>
      <c r="G14" s="31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IF($C14="",IF($F14="",0,2),IF(OR(LEN($F14)=10,$F14="申請中"),1,2))</f>
        <v>0</v>
      </c>
      <c r="X14" s="8">
        <f>IF(AND($J14&lt;&gt;0,$H14&lt;&gt;""),1,0)</f>
        <v>0</v>
      </c>
    </row>
    <row r="15" ht="32.1" customHeight="1" spans="2:24">
      <c r="B15" s="27">
        <f>ROW()-9</f>
        <v>6</v>
      </c>
      <c r="C15" s="28"/>
      <c r="D15" s="28"/>
      <c r="E15" s="29" t="s">
        <v>52</v>
      </c>
      <c r="F15" s="30"/>
      <c r="G15" s="31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IF($C15="",IF($F15="",0,2),IF(OR(LEN($F15)=10,$F15="申請中"),1,2))</f>
        <v>0</v>
      </c>
      <c r="X15" s="8">
        <f>IF(AND($J15&lt;&gt;0,$H15&lt;&gt;""),1,0)</f>
        <v>0</v>
      </c>
    </row>
    <row r="16" ht="32.1" customHeight="1" spans="2:24">
      <c r="B16" s="27">
        <f>ROW()-9</f>
        <v>7</v>
      </c>
      <c r="C16" s="28"/>
      <c r="D16" s="28"/>
      <c r="E16" s="29" t="s">
        <v>52</v>
      </c>
      <c r="F16" s="30"/>
      <c r="G16" s="31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IF($C16="",IF($F16="",0,2),IF(OR(LEN($F16)=10,$F16="申請中"),1,2))</f>
        <v>0</v>
      </c>
      <c r="X16" s="8">
        <f>IF(AND($J16&lt;&gt;0,$H16&lt;&gt;""),1,0)</f>
        <v>0</v>
      </c>
    </row>
    <row r="17" ht="32.1" customHeight="1" spans="2:24">
      <c r="B17" s="27">
        <f>ROW()-9</f>
        <v>8</v>
      </c>
      <c r="C17" s="28"/>
      <c r="D17" s="28"/>
      <c r="E17" s="29" t="s">
        <v>52</v>
      </c>
      <c r="F17" s="30"/>
      <c r="G17" s="31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IF($C17="",IF($F17="",0,2),IF(OR(LEN($F17)=10,$F17="申請中"),1,2))</f>
        <v>0</v>
      </c>
      <c r="X17" s="8">
        <f>IF(AND($J17&lt;&gt;0,$H17&lt;&gt;""),1,0)</f>
        <v>0</v>
      </c>
    </row>
    <row r="18" ht="32.1" customHeight="1" spans="2:24">
      <c r="B18" s="27">
        <f>ROW()-9</f>
        <v>9</v>
      </c>
      <c r="C18" s="28"/>
      <c r="D18" s="28"/>
      <c r="E18" s="29" t="s">
        <v>52</v>
      </c>
      <c r="F18" s="30"/>
      <c r="G18" s="31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IF($C18="",IF($F18="",0,2),IF(OR(LEN($F18)=10,$F18="申請中"),1,2))</f>
        <v>0</v>
      </c>
      <c r="X18" s="8">
        <f>IF(AND($J18&lt;&gt;0,$H18&lt;&gt;""),1,0)</f>
        <v>0</v>
      </c>
    </row>
    <row r="19" ht="32.1" customHeight="1" spans="2:24">
      <c r="B19" s="27">
        <f>ROW()-9</f>
        <v>10</v>
      </c>
      <c r="C19" s="28"/>
      <c r="D19" s="28"/>
      <c r="E19" s="29" t="s">
        <v>52</v>
      </c>
      <c r="F19" s="30"/>
      <c r="G19" s="31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IF($C19="",IF($F19="",0,2),IF(OR(LEN($F19)=10,$F19="申請中"),1,2))</f>
        <v>0</v>
      </c>
      <c r="X19" s="8">
        <f>IF(AND($J19&lt;&gt;0,$H19&lt;&gt;""),1,0)</f>
        <v>0</v>
      </c>
    </row>
    <row r="20" ht="32.1" customHeight="1" spans="2:24">
      <c r="B20" s="27">
        <f>ROW()-9</f>
        <v>11</v>
      </c>
      <c r="C20" s="28"/>
      <c r="D20" s="28"/>
      <c r="E20" s="29" t="s">
        <v>52</v>
      </c>
      <c r="F20" s="30"/>
      <c r="G20" s="31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IF($C20="",IF($F20="",0,2),IF(OR(LEN($F20)=10,$F20="申請中"),1,2))</f>
        <v>0</v>
      </c>
      <c r="X20" s="8">
        <f>IF(AND($J20&lt;&gt;0,$H20&lt;&gt;""),1,0)</f>
        <v>0</v>
      </c>
    </row>
    <row r="21" ht="32.1" customHeight="1" spans="2:24">
      <c r="B21" s="27">
        <f>ROW()-9</f>
        <v>12</v>
      </c>
      <c r="C21" s="28"/>
      <c r="D21" s="28"/>
      <c r="E21" s="29" t="s">
        <v>52</v>
      </c>
      <c r="F21" s="30"/>
      <c r="G21" s="31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IF($C21="",IF($F21="",0,2),IF(OR(LEN($F21)=10,$F21="申請中"),1,2))</f>
        <v>0</v>
      </c>
      <c r="X21" s="8">
        <f>IF(AND($J21&lt;&gt;0,$H21&lt;&gt;""),1,0)</f>
        <v>0</v>
      </c>
    </row>
    <row r="22" ht="32.1" customHeight="1" spans="2:24">
      <c r="B22" s="27">
        <f>ROW()-9</f>
        <v>13</v>
      </c>
      <c r="C22" s="28"/>
      <c r="D22" s="28"/>
      <c r="E22" s="29" t="s">
        <v>52</v>
      </c>
      <c r="F22" s="30"/>
      <c r="G22" s="31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IF($C22="",IF($F22="",0,2),IF(OR(LEN($F22)=10,$F22="申請中"),1,2))</f>
        <v>0</v>
      </c>
      <c r="X22" s="8">
        <f>IF(AND($J22&lt;&gt;0,$H22&lt;&gt;""),1,0)</f>
        <v>0</v>
      </c>
    </row>
    <row r="23" ht="32.1" customHeight="1" spans="2:24">
      <c r="B23" s="27">
        <f>ROW()-9</f>
        <v>14</v>
      </c>
      <c r="C23" s="28"/>
      <c r="D23" s="28"/>
      <c r="E23" s="29" t="s">
        <v>52</v>
      </c>
      <c r="F23" s="30"/>
      <c r="G23" s="31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IF($C23="",IF($F23="",0,2),IF(OR(LEN($F23)=10,$F23="申請中"),1,2))</f>
        <v>0</v>
      </c>
      <c r="X23" s="8">
        <f>IF(AND($J23&lt;&gt;0,$H23&lt;&gt;""),1,0)</f>
        <v>0</v>
      </c>
    </row>
    <row r="24" ht="32.1" customHeight="1" spans="2:24">
      <c r="B24" s="27">
        <f>ROW()-9</f>
        <v>15</v>
      </c>
      <c r="C24" s="28"/>
      <c r="D24" s="28"/>
      <c r="E24" s="29" t="s">
        <v>52</v>
      </c>
      <c r="F24" s="30"/>
      <c r="G24" s="31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IF($C24="",IF($F24="",0,2),IF(OR(LEN($F24)=10,$F24="申請中"),1,2))</f>
        <v>0</v>
      </c>
      <c r="X24" s="8">
        <f>IF(AND($J24&lt;&gt;0,$H24&lt;&gt;""),1,0)</f>
        <v>0</v>
      </c>
    </row>
    <row r="25" ht="32.1" customHeight="1" spans="2:24">
      <c r="B25" s="27">
        <f>ROW()-9</f>
        <v>16</v>
      </c>
      <c r="C25" s="28"/>
      <c r="D25" s="28"/>
      <c r="E25" s="29" t="s">
        <v>52</v>
      </c>
      <c r="F25" s="30"/>
      <c r="G25" s="31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IF($C25="",IF($F25="",0,2),IF(OR(LEN($F25)=10,$F25="申請中"),1,2))</f>
        <v>0</v>
      </c>
      <c r="X25" s="8">
        <f>IF(AND($J25&lt;&gt;0,$H25&lt;&gt;""),1,0)</f>
        <v>0</v>
      </c>
    </row>
    <row r="26" ht="32.1" customHeight="1" spans="2:24">
      <c r="B26" s="27">
        <f>ROW()-9</f>
        <v>17</v>
      </c>
      <c r="C26" s="28"/>
      <c r="D26" s="28"/>
      <c r="E26" s="29" t="s">
        <v>52</v>
      </c>
      <c r="F26" s="30"/>
      <c r="G26" s="31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IF($C26="",IF($F26="",0,2),IF(OR(LEN($F26)=10,$F26="申請中"),1,2))</f>
        <v>0</v>
      </c>
      <c r="X26" s="8">
        <f>IF(AND($J26&lt;&gt;0,$H26&lt;&gt;""),1,0)</f>
        <v>0</v>
      </c>
    </row>
    <row r="27" ht="32.1" customHeight="1" spans="2:24">
      <c r="B27" s="27">
        <f>ROW()-9</f>
        <v>18</v>
      </c>
      <c r="C27" s="28"/>
      <c r="D27" s="28"/>
      <c r="E27" s="29" t="s">
        <v>52</v>
      </c>
      <c r="F27" s="30"/>
      <c r="G27" s="31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IF($C27="",IF($F27="",0,2),IF(OR(LEN($F27)=10,$F27="申請中"),1,2))</f>
        <v>0</v>
      </c>
      <c r="X27" s="8">
        <f>IF(AND($J27&lt;&gt;0,$H27&lt;&gt;""),1,0)</f>
        <v>0</v>
      </c>
    </row>
    <row r="28" ht="32.1" customHeight="1" spans="2:24">
      <c r="B28" s="27">
        <f>ROW()-9</f>
        <v>19</v>
      </c>
      <c r="C28" s="28"/>
      <c r="D28" s="28"/>
      <c r="E28" s="29" t="s">
        <v>52</v>
      </c>
      <c r="F28" s="30"/>
      <c r="G28" s="31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IF($C28="",IF($F28="",0,2),IF(OR(LEN($F28)=10,$F28="申請中"),1,2))</f>
        <v>0</v>
      </c>
      <c r="X28" s="8">
        <f>IF(AND($J28&lt;&gt;0,$H28&lt;&gt;""),1,0)</f>
        <v>0</v>
      </c>
    </row>
    <row r="29" ht="32.1" customHeight="1" spans="2:24">
      <c r="B29" s="27">
        <f>ROW()-9</f>
        <v>20</v>
      </c>
      <c r="C29" s="28"/>
      <c r="D29" s="28"/>
      <c r="E29" s="29" t="s">
        <v>52</v>
      </c>
      <c r="F29" s="30"/>
      <c r="G29" s="31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IF($C29="",IF($F29="",0,2),IF(OR(LEN($F29)=10,$F29="申請中"),1,2))</f>
        <v>0</v>
      </c>
      <c r="X29" s="8">
        <f>IF(AND($J29&lt;&gt;0,$H29&lt;&gt;""),1,0)</f>
        <v>0</v>
      </c>
    </row>
    <row r="30" ht="32.1" customHeight="1" spans="2:24">
      <c r="B30" s="27">
        <f>ROW()-9</f>
        <v>21</v>
      </c>
      <c r="C30" s="28"/>
      <c r="D30" s="28"/>
      <c r="E30" s="29" t="s">
        <v>52</v>
      </c>
      <c r="F30" s="30"/>
      <c r="G30" s="31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IF($C30="",IF($F30="",0,2),IF(OR(LEN($F30)=10,$F30="申請中"),1,2))</f>
        <v>0</v>
      </c>
      <c r="X30" s="8">
        <f>IF(AND($J30&lt;&gt;0,$H30&lt;&gt;""),1,0)</f>
        <v>0</v>
      </c>
    </row>
    <row r="31" ht="32.1" customHeight="1" spans="2:24">
      <c r="B31" s="27">
        <f>ROW()-9</f>
        <v>22</v>
      </c>
      <c r="C31" s="28"/>
      <c r="D31" s="28"/>
      <c r="E31" s="29" t="s">
        <v>52</v>
      </c>
      <c r="F31" s="30"/>
      <c r="G31" s="31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IF($C31="",IF($F31="",0,2),IF(OR(LEN($F31)=10,$F31="申請中"),1,2))</f>
        <v>0</v>
      </c>
      <c r="X31" s="8">
        <f>IF(AND($J31&lt;&gt;0,$H31&lt;&gt;""),1,0)</f>
        <v>0</v>
      </c>
    </row>
    <row r="32" ht="32.1" customHeight="1" spans="2:24">
      <c r="B32" s="27">
        <f>ROW()-9</f>
        <v>23</v>
      </c>
      <c r="C32" s="28"/>
      <c r="D32" s="28"/>
      <c r="E32" s="29" t="s">
        <v>52</v>
      </c>
      <c r="F32" s="30"/>
      <c r="G32" s="31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IF($C32="",IF($F32="",0,2),IF(OR(LEN($F32)=10,$F32="申請中"),1,2))</f>
        <v>0</v>
      </c>
      <c r="X32" s="8">
        <f>IF(AND($J32&lt;&gt;0,$H32&lt;&gt;""),1,0)</f>
        <v>0</v>
      </c>
    </row>
    <row r="33" ht="32.1" customHeight="1" spans="2:24">
      <c r="B33" s="27">
        <f>ROW()-9</f>
        <v>24</v>
      </c>
      <c r="C33" s="28"/>
      <c r="D33" s="28"/>
      <c r="E33" s="29" t="s">
        <v>52</v>
      </c>
      <c r="F33" s="30"/>
      <c r="G33" s="31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IF($C33="",IF($F33="",0,2),IF(OR(LEN($F33)=10,$F33="申請中"),1,2))</f>
        <v>0</v>
      </c>
      <c r="X33" s="8">
        <f>IF(AND($J33&lt;&gt;0,$H33&lt;&gt;""),1,0)</f>
        <v>0</v>
      </c>
    </row>
    <row r="34" ht="32.1" customHeight="1" spans="2:24">
      <c r="B34" s="27">
        <f>ROW()-9</f>
        <v>25</v>
      </c>
      <c r="C34" s="28"/>
      <c r="D34" s="28"/>
      <c r="E34" s="29" t="s">
        <v>52</v>
      </c>
      <c r="F34" s="30"/>
      <c r="G34" s="31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IF($C34="",IF($F34="",0,2),IF(OR(LEN($F34)=10,$F34="申請中"),1,2))</f>
        <v>0</v>
      </c>
      <c r="X34" s="8">
        <f>IF(AND($J34&lt;&gt;0,$H34&lt;&gt;""),1,0)</f>
        <v>0</v>
      </c>
    </row>
    <row r="35" ht="32.1" customHeight="1" spans="2:24">
      <c r="B35" s="27">
        <f>ROW()-9</f>
        <v>26</v>
      </c>
      <c r="C35" s="28"/>
      <c r="D35" s="28"/>
      <c r="E35" s="29" t="s">
        <v>52</v>
      </c>
      <c r="F35" s="30"/>
      <c r="G35" s="31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IF($C35="",IF($F35="",0,2),IF(OR(LEN($F35)=10,$F35="申請中"),1,2))</f>
        <v>0</v>
      </c>
      <c r="X35" s="8">
        <f>IF(AND($J35&lt;&gt;0,$H35&lt;&gt;""),1,0)</f>
        <v>0</v>
      </c>
    </row>
    <row r="36" ht="32.1" customHeight="1" spans="2:24">
      <c r="B36" s="27">
        <f>ROW()-9</f>
        <v>27</v>
      </c>
      <c r="C36" s="28"/>
      <c r="D36" s="28"/>
      <c r="E36" s="29" t="s">
        <v>52</v>
      </c>
      <c r="F36" s="30"/>
      <c r="G36" s="31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IF($C36="",IF($F36="",0,2),IF(OR(LEN($F36)=10,$F36="申請中"),1,2))</f>
        <v>0</v>
      </c>
      <c r="X36" s="8">
        <f>IF(AND($J36&lt;&gt;0,$H36&lt;&gt;""),1,0)</f>
        <v>0</v>
      </c>
    </row>
    <row r="37" ht="32.1" customHeight="1" spans="2:24">
      <c r="B37" s="27">
        <f>ROW()-9</f>
        <v>28</v>
      </c>
      <c r="C37" s="28"/>
      <c r="D37" s="28"/>
      <c r="E37" s="29" t="s">
        <v>52</v>
      </c>
      <c r="F37" s="30"/>
      <c r="G37" s="31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IF($C37="",IF($F37="",0,2),IF(OR(LEN($F37)=10,$F37="申請中"),1,2))</f>
        <v>0</v>
      </c>
      <c r="X37" s="8">
        <f>IF(AND($J37&lt;&gt;0,$H37&lt;&gt;""),1,0)</f>
        <v>0</v>
      </c>
    </row>
    <row r="38" ht="32.1" customHeight="1" spans="2:24">
      <c r="B38" s="27">
        <f>ROW()-9</f>
        <v>29</v>
      </c>
      <c r="C38" s="28"/>
      <c r="D38" s="28"/>
      <c r="E38" s="29" t="s">
        <v>52</v>
      </c>
      <c r="F38" s="30"/>
      <c r="G38" s="31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IF($C38="",IF($F38="",0,2),IF(OR(LEN($F38)=10,$F38="申請中"),1,2))</f>
        <v>0</v>
      </c>
      <c r="X38" s="8">
        <f>IF(AND($J38&lt;&gt;0,$H38&lt;&gt;""),1,0)</f>
        <v>0</v>
      </c>
    </row>
    <row r="39" ht="32.1" customHeight="1" spans="2:24">
      <c r="B39" s="27">
        <f>ROW()-9</f>
        <v>30</v>
      </c>
      <c r="C39" s="28"/>
      <c r="D39" s="28"/>
      <c r="E39" s="29" t="s">
        <v>52</v>
      </c>
      <c r="F39" s="30"/>
      <c r="G39" s="31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22" priority="1" stopIfTrue="1">
      <formula>($J10&gt;1)</formula>
    </cfRule>
  </conditionalFormatting>
  <conditionalFormatting sqref="E10:E39">
    <cfRule type="expression" dxfId="23" priority="2" stopIfTrue="1">
      <formula>($V10=2)</formula>
    </cfRule>
  </conditionalFormatting>
  <conditionalFormatting sqref="D10:D39">
    <cfRule type="expression" dxfId="24" priority="3" stopIfTrue="1">
      <formula>($P10&gt;1)</formula>
    </cfRule>
  </conditionalFormatting>
  <conditionalFormatting sqref="F10:F39">
    <cfRule type="expression" dxfId="25" priority="4" stopIfTrue="1">
      <formula>($W10=2)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40"/>
  </sheetPr>
  <dimension ref="B2:X39"/>
  <sheetViews>
    <sheetView workbookViewId="0">
      <selection activeCell="C10" sqref="C10"/>
    </sheetView>
  </sheetViews>
  <sheetFormatPr defaultColWidth="9" defaultRowHeight="13.5"/>
  <cols>
    <col min="1" max="1" width="3.625" style="8" customWidth="1"/>
    <col min="2" max="2" width="4.625" style="8" customWidth="1"/>
    <col min="3" max="3" width="17.125" style="8" customWidth="1"/>
    <col min="4" max="4" width="16.75" style="8" customWidth="1"/>
    <col min="5" max="5" width="6.625" style="8" customWidth="1"/>
    <col min="6" max="6" width="16.25" style="9" customWidth="1"/>
    <col min="7" max="8" width="24.625" style="8" customWidth="1"/>
    <col min="9" max="24" width="3.625" style="8" hidden="1" customWidth="1"/>
    <col min="25" max="16384" width="9" style="8"/>
  </cols>
  <sheetData>
    <row r="2" s="6" customFormat="1" ht="27.95" customHeight="1" spans="2:6">
      <c r="B2" s="10" t="str">
        <f ca="1">INDIRECT("データ!$B$1",TRUE)</f>
        <v>令和５年度 宮森杯 参加申込</v>
      </c>
      <c r="C2" s="10"/>
      <c r="D2" s="10"/>
      <c r="E2" s="10"/>
      <c r="F2" s="10"/>
    </row>
    <row r="3" ht="9.95" customHeight="1"/>
    <row r="4" ht="20.1" customHeight="1" spans="2:6">
      <c r="B4" s="11"/>
      <c r="C4" s="12" t="s">
        <v>12</v>
      </c>
      <c r="D4" s="13">
        <f ca="1">INDIRECT("申込情報!$C$4",TRUE)</f>
        <v>0</v>
      </c>
      <c r="E4" s="13"/>
      <c r="F4" s="13"/>
    </row>
    <row r="5" ht="14.1" customHeight="1"/>
    <row r="6" ht="20.1" customHeight="1" spans="2:8">
      <c r="B6" s="14" t="s">
        <v>14</v>
      </c>
      <c r="C6" s="34" t="s">
        <v>53</v>
      </c>
      <c r="D6" s="34"/>
      <c r="E6" s="16" t="s">
        <v>15</v>
      </c>
      <c r="F6" s="17" t="s">
        <v>16</v>
      </c>
      <c r="G6" s="17"/>
      <c r="H6" s="17"/>
    </row>
    <row r="7" ht="20.1" customHeight="1" spans="2:8">
      <c r="B7" s="18"/>
      <c r="C7" s="35"/>
      <c r="D7" s="35"/>
      <c r="E7" s="16" t="s">
        <v>15</v>
      </c>
      <c r="F7" s="17" t="s">
        <v>17</v>
      </c>
      <c r="G7" s="17"/>
      <c r="H7" s="17"/>
    </row>
    <row r="8" ht="9.95" customHeight="1"/>
    <row r="9" s="7" customFormat="1" ht="27.95" customHeight="1" spans="2:11">
      <c r="B9" s="36"/>
      <c r="C9" s="37" t="s">
        <v>18</v>
      </c>
      <c r="D9" s="38" t="s">
        <v>19</v>
      </c>
      <c r="E9" s="39" t="s">
        <v>20</v>
      </c>
      <c r="F9" s="40" t="s">
        <v>49</v>
      </c>
      <c r="G9" s="41" t="s">
        <v>22</v>
      </c>
      <c r="H9" s="42" t="s">
        <v>50</v>
      </c>
      <c r="J9" s="7">
        <f>SUM(I:I)</f>
        <v>0</v>
      </c>
      <c r="K9" s="7">
        <f>SUM(X:X)</f>
        <v>0</v>
      </c>
    </row>
    <row r="10" ht="32.1" customHeight="1" spans="2:24">
      <c r="B10" s="43">
        <f t="shared" ref="B10:B39" si="0">ROW()-9</f>
        <v>1</v>
      </c>
      <c r="C10" s="44"/>
      <c r="D10" s="44"/>
      <c r="E10" s="45" t="s">
        <v>54</v>
      </c>
      <c r="F10" s="46"/>
      <c r="G10" s="47"/>
      <c r="H10" s="32" t="str">
        <f>IF(J10=0,"",IF(J10=3,"氏名の姓と名の間に空白を入れてください",IF(P10=2,"ふりがなを入力してください",IF(P10=3,"ふりがなの姓と名の間に空白を入れてください",IF(V10=2,"学年を入力してください",IF(W10=2,"10桁の番号か「申請中」と入力してください",""))))))</f>
        <v/>
      </c>
      <c r="I10" s="8">
        <f>IF(J10&lt;&gt;0,1,0)</f>
        <v>0</v>
      </c>
      <c r="J10" s="8">
        <f>IF($C10="",0,IF(OR((M10=0),(N10=""),(O10="")),3,1))</f>
        <v>0</v>
      </c>
      <c r="K10" s="8">
        <f>IF(ISERROR(FIND(" ",$C10)),0,FIND(" ",$C10)-1)</f>
        <v>0</v>
      </c>
      <c r="L10" s="8">
        <f>IF(ISERROR(FIND("　",$C10)),0,FIND("　",$C10)-1)</f>
        <v>0</v>
      </c>
      <c r="M10" s="8">
        <f>IF(K10&lt;&gt;0,K10,L10)</f>
        <v>0</v>
      </c>
      <c r="N10" s="33" t="str">
        <f>IF(M10=0,"",TRIM(LEFT($C10,M10)))</f>
        <v/>
      </c>
      <c r="O10" s="33" t="str">
        <f>IF(M10=0,"",TRIM(MID($C10,M10+1,LEN($C10))))</f>
        <v/>
      </c>
      <c r="P10" s="8">
        <f>IF($C10="",IF($D10="",0,4),IF($D10="",2,IF(OR((S10=0),(T10=""),(U10="")),3,1)))</f>
        <v>0</v>
      </c>
      <c r="Q10" s="8">
        <f>IF(ISERROR(FIND(" ",$D10)),0,FIND(" ",$D10)-1)</f>
        <v>0</v>
      </c>
      <c r="R10" s="8">
        <f>IF(ISERROR(FIND("　",$D10)),0,FIND("　",$D10)-1)</f>
        <v>0</v>
      </c>
      <c r="S10" s="8">
        <f>IF(Q10&lt;&gt;0,Q10,R10)</f>
        <v>0</v>
      </c>
      <c r="T10" s="33" t="str">
        <f>IF(S10=0,"",TRIM(LEFT($D10,S10)))</f>
        <v/>
      </c>
      <c r="U10" s="33" t="str">
        <f>IF(S10=0,"",TRIM(MID($D10,S10+1,LEN($D10))))</f>
        <v/>
      </c>
      <c r="V10" s="8">
        <f>IF($C10="",0,IF($E10="",2,1))</f>
        <v>0</v>
      </c>
      <c r="W10" s="8">
        <f>IF($C10="",IF($F10="",0,2),IF(OR($F10="",LEN($F10)=10,$F10="申請中"),1,2))</f>
        <v>0</v>
      </c>
      <c r="X10" s="8">
        <f>IF(AND($J10&lt;&gt;0,$H10&lt;&gt;""),1,0)</f>
        <v>0</v>
      </c>
    </row>
    <row r="11" ht="32.1" customHeight="1" spans="2:24">
      <c r="B11" s="43">
        <f>ROW()-9</f>
        <v>2</v>
      </c>
      <c r="C11" s="44"/>
      <c r="D11" s="44"/>
      <c r="E11" s="45" t="s">
        <v>54</v>
      </c>
      <c r="F11" s="46"/>
      <c r="G11" s="47"/>
      <c r="H11" s="32" t="str">
        <f t="shared" ref="H11:H39" si="1">IF(J11=0,"",IF(J11=3,"氏名の姓と名の間に空白を入れてください",IF(P11=2,"ふりがなを入力してください",IF(P11=3,"ふりがなの姓と名の間に空白を入れてください",IF(V11=2,"学年を入力してください",IF(W11=2,"10桁の番号か「申請中」と入力してください",""))))))</f>
        <v/>
      </c>
      <c r="I11" s="8">
        <f t="shared" ref="I11:I39" si="2">IF(J11=1,1,0)</f>
        <v>0</v>
      </c>
      <c r="J11" s="8">
        <f t="shared" ref="J11:J39" si="3">IF($C11="",0,IF(OR((M11=0),(N11=""),(O11="")),3,1))</f>
        <v>0</v>
      </c>
      <c r="K11" s="8">
        <f t="shared" ref="K11:K39" si="4">IF(ISERROR(FIND(" ",$C11)),0,FIND(" ",$C11)-1)</f>
        <v>0</v>
      </c>
      <c r="L11" s="8">
        <f t="shared" ref="L11:L39" si="5">IF(ISERROR(FIND("　",$C11)),0,FIND("　",$C11)-1)</f>
        <v>0</v>
      </c>
      <c r="M11" s="8">
        <f t="shared" ref="M11:M39" si="6">IF(K11&lt;&gt;0,K11,L11)</f>
        <v>0</v>
      </c>
      <c r="N11" s="33" t="str">
        <f t="shared" ref="N11:N39" si="7">IF(M11=0,"",TRIM(LEFT($C11,M11)))</f>
        <v/>
      </c>
      <c r="O11" s="33" t="str">
        <f t="shared" ref="O11:O39" si="8">IF(M11=0,"",TRIM(MID($C11,M11+1,LEN($C11))))</f>
        <v/>
      </c>
      <c r="P11" s="8">
        <f t="shared" ref="P11:P39" si="9">IF($C11="",IF($D11="",0,4),IF($D11="",2,IF(OR((S11=0),(T11=""),(U11="")),3,1)))</f>
        <v>0</v>
      </c>
      <c r="Q11" s="8">
        <f t="shared" ref="Q11:Q39" si="10">IF(ISERROR(FIND(" ",$D11)),0,FIND(" ",$D11)-1)</f>
        <v>0</v>
      </c>
      <c r="R11" s="8">
        <f t="shared" ref="R11:R39" si="11">IF(ISERROR(FIND("　",$D11)),0,FIND("　",$D11)-1)</f>
        <v>0</v>
      </c>
      <c r="S11" s="8">
        <f t="shared" ref="S11:S39" si="12">IF(Q11&lt;&gt;0,Q11,R11)</f>
        <v>0</v>
      </c>
      <c r="T11" s="33" t="str">
        <f t="shared" ref="T11:T39" si="13">IF(S11=0,"",TRIM(LEFT($D11,S11)))</f>
        <v/>
      </c>
      <c r="U11" s="33" t="str">
        <f t="shared" ref="U11:U39" si="14">IF(S11=0,"",TRIM(MID($D11,S11+1,LEN($D11))))</f>
        <v/>
      </c>
      <c r="V11" s="8">
        <f t="shared" ref="V11:V39" si="15">IF($C11="",0,IF($E11="",2,1))</f>
        <v>0</v>
      </c>
      <c r="W11" s="8">
        <f t="shared" ref="W11:W39" si="16">IF($C11="",IF($F11="",0,2),IF(OR($F11="",LEN($F11)=10,$F11="申請中"),1,2))</f>
        <v>0</v>
      </c>
      <c r="X11" s="8">
        <f t="shared" ref="X11:X39" si="17">IF(AND($J11&lt;&gt;0,$H11&lt;&gt;""),1,0)</f>
        <v>0</v>
      </c>
    </row>
    <row r="12" ht="32.1" customHeight="1" spans="2:24">
      <c r="B12" s="43">
        <f>ROW()-9</f>
        <v>3</v>
      </c>
      <c r="C12" s="44"/>
      <c r="D12" s="44"/>
      <c r="E12" s="45" t="s">
        <v>54</v>
      </c>
      <c r="F12" s="46"/>
      <c r="G12" s="47"/>
      <c r="H12" s="32" t="str">
        <f>IF(J12=0,"",IF(J12=3,"氏名の姓と名の間に空白を入れてください",IF(P12=2,"ふりがなを入力してください",IF(P12=3,"ふりがなの姓と名の間に空白を入れてください",IF(V12=2,"学年を入力してください",IF(W12=2,"10桁の番号か「申請中」と入力してください",""))))))</f>
        <v/>
      </c>
      <c r="I12" s="8">
        <f>IF(J12=1,1,0)</f>
        <v>0</v>
      </c>
      <c r="J12" s="8">
        <f>IF($C12="",0,IF(OR((M12=0),(N12=""),(O12="")),3,1))</f>
        <v>0</v>
      </c>
      <c r="K12" s="8">
        <f>IF(ISERROR(FIND(" ",$C12)),0,FIND(" ",$C12)-1)</f>
        <v>0</v>
      </c>
      <c r="L12" s="8">
        <f>IF(ISERROR(FIND("　",$C12)),0,FIND("　",$C12)-1)</f>
        <v>0</v>
      </c>
      <c r="M12" s="8">
        <f>IF(K12&lt;&gt;0,K12,L12)</f>
        <v>0</v>
      </c>
      <c r="N12" s="33" t="str">
        <f>IF(M12=0,"",TRIM(LEFT($C12,M12)))</f>
        <v/>
      </c>
      <c r="O12" s="33" t="str">
        <f>IF(M12=0,"",TRIM(MID($C12,M12+1,LEN($C12))))</f>
        <v/>
      </c>
      <c r="P12" s="8">
        <f>IF($C12="",IF($D12="",0,4),IF($D12="",2,IF(OR((S12=0),(T12=""),(U12="")),3,1)))</f>
        <v>0</v>
      </c>
      <c r="Q12" s="8">
        <f>IF(ISERROR(FIND(" ",$D12)),0,FIND(" ",$D12)-1)</f>
        <v>0</v>
      </c>
      <c r="R12" s="8">
        <f>IF(ISERROR(FIND("　",$D12)),0,FIND("　",$D12)-1)</f>
        <v>0</v>
      </c>
      <c r="S12" s="8">
        <f>IF(Q12&lt;&gt;0,Q12,R12)</f>
        <v>0</v>
      </c>
      <c r="T12" s="33" t="str">
        <f>IF(S12=0,"",TRIM(LEFT($D12,S12)))</f>
        <v/>
      </c>
      <c r="U12" s="33" t="str">
        <f>IF(S12=0,"",TRIM(MID($D12,S12+1,LEN($D12))))</f>
        <v/>
      </c>
      <c r="V12" s="8">
        <f>IF($C12="",0,IF($E12="",2,1))</f>
        <v>0</v>
      </c>
      <c r="W12" s="8">
        <f>IF($C12="",IF($F12="",0,2),IF(OR($F12="",LEN($F12)=10,$F12="申請中"),1,2))</f>
        <v>0</v>
      </c>
      <c r="X12" s="8">
        <f>IF(AND($J12&lt;&gt;0,$H12&lt;&gt;""),1,0)</f>
        <v>0</v>
      </c>
    </row>
    <row r="13" ht="32.1" customHeight="1" spans="2:24">
      <c r="B13" s="43">
        <f>ROW()-9</f>
        <v>4</v>
      </c>
      <c r="C13" s="44"/>
      <c r="D13" s="44"/>
      <c r="E13" s="45" t="s">
        <v>54</v>
      </c>
      <c r="F13" s="46"/>
      <c r="G13" s="47"/>
      <c r="H13" s="32" t="str">
        <f>IF(J13=0,"",IF(J13=3,"氏名の姓と名の間に空白を入れてください",IF(P13=2,"ふりがなを入力してください",IF(P13=3,"ふりがなの姓と名の間に空白を入れてください",IF(V13=2,"学年を入力してください",IF(W13=2,"10桁の番号か「申請中」と入力してください",""))))))</f>
        <v/>
      </c>
      <c r="I13" s="8">
        <f>IF(J13=1,1,0)</f>
        <v>0</v>
      </c>
      <c r="J13" s="8">
        <f>IF($C13="",0,IF(OR((M13=0),(N13=""),(O13="")),3,1))</f>
        <v>0</v>
      </c>
      <c r="K13" s="8">
        <f>IF(ISERROR(FIND(" ",$C13)),0,FIND(" ",$C13)-1)</f>
        <v>0</v>
      </c>
      <c r="L13" s="8">
        <f>IF(ISERROR(FIND("　",$C13)),0,FIND("　",$C13)-1)</f>
        <v>0</v>
      </c>
      <c r="M13" s="8">
        <f>IF(K13&lt;&gt;0,K13,L13)</f>
        <v>0</v>
      </c>
      <c r="N13" s="33" t="str">
        <f>IF(M13=0,"",TRIM(LEFT($C13,M13)))</f>
        <v/>
      </c>
      <c r="O13" s="33" t="str">
        <f>IF(M13=0,"",TRIM(MID($C13,M13+1,LEN($C13))))</f>
        <v/>
      </c>
      <c r="P13" s="8">
        <f>IF($C13="",IF($D13="",0,4),IF($D13="",2,IF(OR((S13=0),(T13=""),(U13="")),3,1)))</f>
        <v>0</v>
      </c>
      <c r="Q13" s="8">
        <f>IF(ISERROR(FIND(" ",$D13)),0,FIND(" ",$D13)-1)</f>
        <v>0</v>
      </c>
      <c r="R13" s="8">
        <f>IF(ISERROR(FIND("　",$D13)),0,FIND("　",$D13)-1)</f>
        <v>0</v>
      </c>
      <c r="S13" s="8">
        <f>IF(Q13&lt;&gt;0,Q13,R13)</f>
        <v>0</v>
      </c>
      <c r="T13" s="33" t="str">
        <f>IF(S13=0,"",TRIM(LEFT($D13,S13)))</f>
        <v/>
      </c>
      <c r="U13" s="33" t="str">
        <f>IF(S13=0,"",TRIM(MID($D13,S13+1,LEN($D13))))</f>
        <v/>
      </c>
      <c r="V13" s="8">
        <f>IF($C13="",0,IF($E13="",2,1))</f>
        <v>0</v>
      </c>
      <c r="W13" s="8">
        <f>IF($C13="",IF($F13="",0,2),IF(OR($F13="",LEN($F13)=10,$F13="申請中"),1,2))</f>
        <v>0</v>
      </c>
      <c r="X13" s="8">
        <f>IF(AND($J13&lt;&gt;0,$H13&lt;&gt;""),1,0)</f>
        <v>0</v>
      </c>
    </row>
    <row r="14" ht="32.1" customHeight="1" spans="2:24">
      <c r="B14" s="43">
        <f>ROW()-9</f>
        <v>5</v>
      </c>
      <c r="C14" s="44"/>
      <c r="D14" s="44"/>
      <c r="E14" s="45" t="s">
        <v>54</v>
      </c>
      <c r="F14" s="46"/>
      <c r="G14" s="47"/>
      <c r="H14" s="32" t="str">
        <f>IF(J14=0,"",IF(J14=3,"氏名の姓と名の間に空白を入れてください",IF(P14=2,"ふりがなを入力してください",IF(P14=3,"ふりがなの姓と名の間に空白を入れてください",IF(V14=2,"学年を入力してください",IF(W14=2,"10桁の番号か「申請中」と入力してください",""))))))</f>
        <v/>
      </c>
      <c r="I14" s="8">
        <f>IF(J14=1,1,0)</f>
        <v>0</v>
      </c>
      <c r="J14" s="8">
        <f>IF($C14="",0,IF(OR((M14=0),(N14=""),(O14="")),3,1))</f>
        <v>0</v>
      </c>
      <c r="K14" s="8">
        <f>IF(ISERROR(FIND(" ",$C14)),0,FIND(" ",$C14)-1)</f>
        <v>0</v>
      </c>
      <c r="L14" s="8">
        <f>IF(ISERROR(FIND("　",$C14)),0,FIND("　",$C14)-1)</f>
        <v>0</v>
      </c>
      <c r="M14" s="8">
        <f>IF(K14&lt;&gt;0,K14,L14)</f>
        <v>0</v>
      </c>
      <c r="N14" s="33" t="str">
        <f>IF(M14=0,"",TRIM(LEFT($C14,M14)))</f>
        <v/>
      </c>
      <c r="O14" s="33" t="str">
        <f>IF(M14=0,"",TRIM(MID($C14,M14+1,LEN($C14))))</f>
        <v/>
      </c>
      <c r="P14" s="8">
        <f>IF($C14="",IF($D14="",0,4),IF($D14="",2,IF(OR((S14=0),(T14=""),(U14="")),3,1)))</f>
        <v>0</v>
      </c>
      <c r="Q14" s="8">
        <f>IF(ISERROR(FIND(" ",$D14)),0,FIND(" ",$D14)-1)</f>
        <v>0</v>
      </c>
      <c r="R14" s="8">
        <f>IF(ISERROR(FIND("　",$D14)),0,FIND("　",$D14)-1)</f>
        <v>0</v>
      </c>
      <c r="S14" s="8">
        <f>IF(Q14&lt;&gt;0,Q14,R14)</f>
        <v>0</v>
      </c>
      <c r="T14" s="33" t="str">
        <f>IF(S14=0,"",TRIM(LEFT($D14,S14)))</f>
        <v/>
      </c>
      <c r="U14" s="33" t="str">
        <f>IF(S14=0,"",TRIM(MID($D14,S14+1,LEN($D14))))</f>
        <v/>
      </c>
      <c r="V14" s="8">
        <f>IF($C14="",0,IF($E14="",2,1))</f>
        <v>0</v>
      </c>
      <c r="W14" s="8">
        <f>IF($C14="",IF($F14="",0,2),IF(OR($F14="",LEN($F14)=10,$F14="申請中"),1,2))</f>
        <v>0</v>
      </c>
      <c r="X14" s="8">
        <f>IF(AND($J14&lt;&gt;0,$H14&lt;&gt;""),1,0)</f>
        <v>0</v>
      </c>
    </row>
    <row r="15" ht="32.1" customHeight="1" spans="2:24">
      <c r="B15" s="43">
        <f>ROW()-9</f>
        <v>6</v>
      </c>
      <c r="C15" s="44"/>
      <c r="D15" s="44"/>
      <c r="E15" s="45" t="s">
        <v>54</v>
      </c>
      <c r="F15" s="46"/>
      <c r="G15" s="47"/>
      <c r="H15" s="32" t="str">
        <f>IF(J15=0,"",IF(J15=3,"氏名の姓と名の間に空白を入れてください",IF(P15=2,"ふりがなを入力してください",IF(P15=3,"ふりがなの姓と名の間に空白を入れてください",IF(V15=2,"学年を入力してください",IF(W15=2,"10桁の番号か「申請中」と入力してください",""))))))</f>
        <v/>
      </c>
      <c r="I15" s="8">
        <f>IF(J15=1,1,0)</f>
        <v>0</v>
      </c>
      <c r="J15" s="8">
        <f>IF($C15="",0,IF(OR((M15=0),(N15=""),(O15="")),3,1))</f>
        <v>0</v>
      </c>
      <c r="K15" s="8">
        <f>IF(ISERROR(FIND(" ",$C15)),0,FIND(" ",$C15)-1)</f>
        <v>0</v>
      </c>
      <c r="L15" s="8">
        <f>IF(ISERROR(FIND("　",$C15)),0,FIND("　",$C15)-1)</f>
        <v>0</v>
      </c>
      <c r="M15" s="8">
        <f>IF(K15&lt;&gt;0,K15,L15)</f>
        <v>0</v>
      </c>
      <c r="N15" s="33" t="str">
        <f>IF(M15=0,"",TRIM(LEFT($C15,M15)))</f>
        <v/>
      </c>
      <c r="O15" s="33" t="str">
        <f>IF(M15=0,"",TRIM(MID($C15,M15+1,LEN($C15))))</f>
        <v/>
      </c>
      <c r="P15" s="8">
        <f>IF($C15="",IF($D15="",0,4),IF($D15="",2,IF(OR((S15=0),(T15=""),(U15="")),3,1)))</f>
        <v>0</v>
      </c>
      <c r="Q15" s="8">
        <f>IF(ISERROR(FIND(" ",$D15)),0,FIND(" ",$D15)-1)</f>
        <v>0</v>
      </c>
      <c r="R15" s="8">
        <f>IF(ISERROR(FIND("　",$D15)),0,FIND("　",$D15)-1)</f>
        <v>0</v>
      </c>
      <c r="S15" s="8">
        <f>IF(Q15&lt;&gt;0,Q15,R15)</f>
        <v>0</v>
      </c>
      <c r="T15" s="33" t="str">
        <f>IF(S15=0,"",TRIM(LEFT($D15,S15)))</f>
        <v/>
      </c>
      <c r="U15" s="33" t="str">
        <f>IF(S15=0,"",TRIM(MID($D15,S15+1,LEN($D15))))</f>
        <v/>
      </c>
      <c r="V15" s="8">
        <f>IF($C15="",0,IF($E15="",2,1))</f>
        <v>0</v>
      </c>
      <c r="W15" s="8">
        <f>IF($C15="",IF($F15="",0,2),IF(OR($F15="",LEN($F15)=10,$F15="申請中"),1,2))</f>
        <v>0</v>
      </c>
      <c r="X15" s="8">
        <f>IF(AND($J15&lt;&gt;0,$H15&lt;&gt;""),1,0)</f>
        <v>0</v>
      </c>
    </row>
    <row r="16" ht="32.1" customHeight="1" spans="2:24">
      <c r="B16" s="43">
        <f>ROW()-9</f>
        <v>7</v>
      </c>
      <c r="C16" s="44"/>
      <c r="D16" s="44"/>
      <c r="E16" s="45" t="s">
        <v>54</v>
      </c>
      <c r="F16" s="46"/>
      <c r="G16" s="47"/>
      <c r="H16" s="32" t="str">
        <f>IF(J16=0,"",IF(J16=3,"氏名の姓と名の間に空白を入れてください",IF(P16=2,"ふりがなを入力してください",IF(P16=3,"ふりがなの姓と名の間に空白を入れてください",IF(V16=2,"学年を入力してください",IF(W16=2,"10桁の番号か「申請中」と入力してください",""))))))</f>
        <v/>
      </c>
      <c r="I16" s="8">
        <f>IF(J16=1,1,0)</f>
        <v>0</v>
      </c>
      <c r="J16" s="8">
        <f>IF($C16="",0,IF(OR((M16=0),(N16=""),(O16="")),3,1))</f>
        <v>0</v>
      </c>
      <c r="K16" s="8">
        <f>IF(ISERROR(FIND(" ",$C16)),0,FIND(" ",$C16)-1)</f>
        <v>0</v>
      </c>
      <c r="L16" s="8">
        <f>IF(ISERROR(FIND("　",$C16)),0,FIND("　",$C16)-1)</f>
        <v>0</v>
      </c>
      <c r="M16" s="8">
        <f>IF(K16&lt;&gt;0,K16,L16)</f>
        <v>0</v>
      </c>
      <c r="N16" s="33" t="str">
        <f>IF(M16=0,"",TRIM(LEFT($C16,M16)))</f>
        <v/>
      </c>
      <c r="O16" s="33" t="str">
        <f>IF(M16=0,"",TRIM(MID($C16,M16+1,LEN($C16))))</f>
        <v/>
      </c>
      <c r="P16" s="8">
        <f>IF($C16="",IF($D16="",0,4),IF($D16="",2,IF(OR((S16=0),(T16=""),(U16="")),3,1)))</f>
        <v>0</v>
      </c>
      <c r="Q16" s="8">
        <f>IF(ISERROR(FIND(" ",$D16)),0,FIND(" ",$D16)-1)</f>
        <v>0</v>
      </c>
      <c r="R16" s="8">
        <f>IF(ISERROR(FIND("　",$D16)),0,FIND("　",$D16)-1)</f>
        <v>0</v>
      </c>
      <c r="S16" s="8">
        <f>IF(Q16&lt;&gt;0,Q16,R16)</f>
        <v>0</v>
      </c>
      <c r="T16" s="33" t="str">
        <f>IF(S16=0,"",TRIM(LEFT($D16,S16)))</f>
        <v/>
      </c>
      <c r="U16" s="33" t="str">
        <f>IF(S16=0,"",TRIM(MID($D16,S16+1,LEN($D16))))</f>
        <v/>
      </c>
      <c r="V16" s="8">
        <f>IF($C16="",0,IF($E16="",2,1))</f>
        <v>0</v>
      </c>
      <c r="W16" s="8">
        <f>IF($C16="",IF($F16="",0,2),IF(OR($F16="",LEN($F16)=10,$F16="申請中"),1,2))</f>
        <v>0</v>
      </c>
      <c r="X16" s="8">
        <f>IF(AND($J16&lt;&gt;0,$H16&lt;&gt;""),1,0)</f>
        <v>0</v>
      </c>
    </row>
    <row r="17" ht="32.1" customHeight="1" spans="2:24">
      <c r="B17" s="43">
        <f>ROW()-9</f>
        <v>8</v>
      </c>
      <c r="C17" s="44"/>
      <c r="D17" s="44"/>
      <c r="E17" s="45" t="s">
        <v>54</v>
      </c>
      <c r="F17" s="46"/>
      <c r="G17" s="47"/>
      <c r="H17" s="32" t="str">
        <f>IF(J17=0,"",IF(J17=3,"氏名の姓と名の間に空白を入れてください",IF(P17=2,"ふりがなを入力してください",IF(P17=3,"ふりがなの姓と名の間に空白を入れてください",IF(V17=2,"学年を入力してください",IF(W17=2,"10桁の番号か「申請中」と入力してください",""))))))</f>
        <v/>
      </c>
      <c r="I17" s="8">
        <f>IF(J17=1,1,0)</f>
        <v>0</v>
      </c>
      <c r="J17" s="8">
        <f>IF($C17="",0,IF(OR((M17=0),(N17=""),(O17="")),3,1))</f>
        <v>0</v>
      </c>
      <c r="K17" s="8">
        <f>IF(ISERROR(FIND(" ",$C17)),0,FIND(" ",$C17)-1)</f>
        <v>0</v>
      </c>
      <c r="L17" s="8">
        <f>IF(ISERROR(FIND("　",$C17)),0,FIND("　",$C17)-1)</f>
        <v>0</v>
      </c>
      <c r="M17" s="8">
        <f>IF(K17&lt;&gt;0,K17,L17)</f>
        <v>0</v>
      </c>
      <c r="N17" s="33" t="str">
        <f>IF(M17=0,"",TRIM(LEFT($C17,M17)))</f>
        <v/>
      </c>
      <c r="O17" s="33" t="str">
        <f>IF(M17=0,"",TRIM(MID($C17,M17+1,LEN($C17))))</f>
        <v/>
      </c>
      <c r="P17" s="8">
        <f>IF($C17="",IF($D17="",0,4),IF($D17="",2,IF(OR((S17=0),(T17=""),(U17="")),3,1)))</f>
        <v>0</v>
      </c>
      <c r="Q17" s="8">
        <f>IF(ISERROR(FIND(" ",$D17)),0,FIND(" ",$D17)-1)</f>
        <v>0</v>
      </c>
      <c r="R17" s="8">
        <f>IF(ISERROR(FIND("　",$D17)),0,FIND("　",$D17)-1)</f>
        <v>0</v>
      </c>
      <c r="S17" s="8">
        <f>IF(Q17&lt;&gt;0,Q17,R17)</f>
        <v>0</v>
      </c>
      <c r="T17" s="33" t="str">
        <f>IF(S17=0,"",TRIM(LEFT($D17,S17)))</f>
        <v/>
      </c>
      <c r="U17" s="33" t="str">
        <f>IF(S17=0,"",TRIM(MID($D17,S17+1,LEN($D17))))</f>
        <v/>
      </c>
      <c r="V17" s="8">
        <f>IF($C17="",0,IF($E17="",2,1))</f>
        <v>0</v>
      </c>
      <c r="W17" s="8">
        <f>IF($C17="",IF($F17="",0,2),IF(OR($F17="",LEN($F17)=10,$F17="申請中"),1,2))</f>
        <v>0</v>
      </c>
      <c r="X17" s="8">
        <f>IF(AND($J17&lt;&gt;0,$H17&lt;&gt;""),1,0)</f>
        <v>0</v>
      </c>
    </row>
    <row r="18" ht="32.1" customHeight="1" spans="2:24">
      <c r="B18" s="43">
        <f>ROW()-9</f>
        <v>9</v>
      </c>
      <c r="C18" s="44"/>
      <c r="D18" s="44"/>
      <c r="E18" s="45" t="s">
        <v>54</v>
      </c>
      <c r="F18" s="46"/>
      <c r="G18" s="47"/>
      <c r="H18" s="32" t="str">
        <f>IF(J18=0,"",IF(J18=3,"氏名の姓と名の間に空白を入れてください",IF(P18=2,"ふりがなを入力してください",IF(P18=3,"ふりがなの姓と名の間に空白を入れてください",IF(V18=2,"学年を入力してください",IF(W18=2,"10桁の番号か「申請中」と入力してください",""))))))</f>
        <v/>
      </c>
      <c r="I18" s="8">
        <f>IF(J18=1,1,0)</f>
        <v>0</v>
      </c>
      <c r="J18" s="8">
        <f>IF($C18="",0,IF(OR((M18=0),(N18=""),(O18="")),3,1))</f>
        <v>0</v>
      </c>
      <c r="K18" s="8">
        <f>IF(ISERROR(FIND(" ",$C18)),0,FIND(" ",$C18)-1)</f>
        <v>0</v>
      </c>
      <c r="L18" s="8">
        <f>IF(ISERROR(FIND("　",$C18)),0,FIND("　",$C18)-1)</f>
        <v>0</v>
      </c>
      <c r="M18" s="8">
        <f>IF(K18&lt;&gt;0,K18,L18)</f>
        <v>0</v>
      </c>
      <c r="N18" s="33" t="str">
        <f>IF(M18=0,"",TRIM(LEFT($C18,M18)))</f>
        <v/>
      </c>
      <c r="O18" s="33" t="str">
        <f>IF(M18=0,"",TRIM(MID($C18,M18+1,LEN($C18))))</f>
        <v/>
      </c>
      <c r="P18" s="8">
        <f>IF($C18="",IF($D18="",0,4),IF($D18="",2,IF(OR((S18=0),(T18=""),(U18="")),3,1)))</f>
        <v>0</v>
      </c>
      <c r="Q18" s="8">
        <f>IF(ISERROR(FIND(" ",$D18)),0,FIND(" ",$D18)-1)</f>
        <v>0</v>
      </c>
      <c r="R18" s="8">
        <f>IF(ISERROR(FIND("　",$D18)),0,FIND("　",$D18)-1)</f>
        <v>0</v>
      </c>
      <c r="S18" s="8">
        <f>IF(Q18&lt;&gt;0,Q18,R18)</f>
        <v>0</v>
      </c>
      <c r="T18" s="33" t="str">
        <f>IF(S18=0,"",TRIM(LEFT($D18,S18)))</f>
        <v/>
      </c>
      <c r="U18" s="33" t="str">
        <f>IF(S18=0,"",TRIM(MID($D18,S18+1,LEN($D18))))</f>
        <v/>
      </c>
      <c r="V18" s="8">
        <f>IF($C18="",0,IF($E18="",2,1))</f>
        <v>0</v>
      </c>
      <c r="W18" s="8">
        <f>IF($C18="",IF($F18="",0,2),IF(OR($F18="",LEN($F18)=10,$F18="申請中"),1,2))</f>
        <v>0</v>
      </c>
      <c r="X18" s="8">
        <f>IF(AND($J18&lt;&gt;0,$H18&lt;&gt;""),1,0)</f>
        <v>0</v>
      </c>
    </row>
    <row r="19" ht="32.1" customHeight="1" spans="2:24">
      <c r="B19" s="43">
        <f>ROW()-9</f>
        <v>10</v>
      </c>
      <c r="C19" s="44"/>
      <c r="D19" s="44"/>
      <c r="E19" s="45" t="s">
        <v>54</v>
      </c>
      <c r="F19" s="46"/>
      <c r="G19" s="47"/>
      <c r="H19" s="32" t="str">
        <f>IF(J19=0,"",IF(J19=3,"氏名の姓と名の間に空白を入れてください",IF(P19=2,"ふりがなを入力してください",IF(P19=3,"ふりがなの姓と名の間に空白を入れてください",IF(V19=2,"学年を入力してください",IF(W19=2,"10桁の番号か「申請中」と入力してください",""))))))</f>
        <v/>
      </c>
      <c r="I19" s="8">
        <f>IF(J19=1,1,0)</f>
        <v>0</v>
      </c>
      <c r="J19" s="8">
        <f>IF($C19="",0,IF(OR((M19=0),(N19=""),(O19="")),3,1))</f>
        <v>0</v>
      </c>
      <c r="K19" s="8">
        <f>IF(ISERROR(FIND(" ",$C19)),0,FIND(" ",$C19)-1)</f>
        <v>0</v>
      </c>
      <c r="L19" s="8">
        <f>IF(ISERROR(FIND("　",$C19)),0,FIND("　",$C19)-1)</f>
        <v>0</v>
      </c>
      <c r="M19" s="8">
        <f>IF(K19&lt;&gt;0,K19,L19)</f>
        <v>0</v>
      </c>
      <c r="N19" s="33" t="str">
        <f>IF(M19=0,"",TRIM(LEFT($C19,M19)))</f>
        <v/>
      </c>
      <c r="O19" s="33" t="str">
        <f>IF(M19=0,"",TRIM(MID($C19,M19+1,LEN($C19))))</f>
        <v/>
      </c>
      <c r="P19" s="8">
        <f>IF($C19="",IF($D19="",0,4),IF($D19="",2,IF(OR((S19=0),(T19=""),(U19="")),3,1)))</f>
        <v>0</v>
      </c>
      <c r="Q19" s="8">
        <f>IF(ISERROR(FIND(" ",$D19)),0,FIND(" ",$D19)-1)</f>
        <v>0</v>
      </c>
      <c r="R19" s="8">
        <f>IF(ISERROR(FIND("　",$D19)),0,FIND("　",$D19)-1)</f>
        <v>0</v>
      </c>
      <c r="S19" s="8">
        <f>IF(Q19&lt;&gt;0,Q19,R19)</f>
        <v>0</v>
      </c>
      <c r="T19" s="33" t="str">
        <f>IF(S19=0,"",TRIM(LEFT($D19,S19)))</f>
        <v/>
      </c>
      <c r="U19" s="33" t="str">
        <f>IF(S19=0,"",TRIM(MID($D19,S19+1,LEN($D19))))</f>
        <v/>
      </c>
      <c r="V19" s="8">
        <f>IF($C19="",0,IF($E19="",2,1))</f>
        <v>0</v>
      </c>
      <c r="W19" s="8">
        <f>IF($C19="",IF($F19="",0,2),IF(OR($F19="",LEN($F19)=10,$F19="申請中"),1,2))</f>
        <v>0</v>
      </c>
      <c r="X19" s="8">
        <f>IF(AND($J19&lt;&gt;0,$H19&lt;&gt;""),1,0)</f>
        <v>0</v>
      </c>
    </row>
    <row r="20" ht="32.1" customHeight="1" spans="2:24">
      <c r="B20" s="43">
        <f>ROW()-9</f>
        <v>11</v>
      </c>
      <c r="C20" s="44"/>
      <c r="D20" s="44"/>
      <c r="E20" s="45" t="s">
        <v>54</v>
      </c>
      <c r="F20" s="46"/>
      <c r="G20" s="47"/>
      <c r="H20" s="32" t="str">
        <f>IF(J20=0,"",IF(J20=3,"氏名の姓と名の間に空白を入れてください",IF(P20=2,"ふりがなを入力してください",IF(P20=3,"ふりがなの姓と名の間に空白を入れてください",IF(V20=2,"学年を入力してください",IF(W20=2,"10桁の番号か「申請中」と入力してください",""))))))</f>
        <v/>
      </c>
      <c r="I20" s="8">
        <f>IF(J20=1,1,0)</f>
        <v>0</v>
      </c>
      <c r="J20" s="8">
        <f>IF($C20="",0,IF(OR((M20=0),(N20=""),(O20="")),3,1))</f>
        <v>0</v>
      </c>
      <c r="K20" s="8">
        <f>IF(ISERROR(FIND(" ",$C20)),0,FIND(" ",$C20)-1)</f>
        <v>0</v>
      </c>
      <c r="L20" s="8">
        <f>IF(ISERROR(FIND("　",$C20)),0,FIND("　",$C20)-1)</f>
        <v>0</v>
      </c>
      <c r="M20" s="8">
        <f>IF(K20&lt;&gt;0,K20,L20)</f>
        <v>0</v>
      </c>
      <c r="N20" s="33" t="str">
        <f>IF(M20=0,"",TRIM(LEFT($C20,M20)))</f>
        <v/>
      </c>
      <c r="O20" s="33" t="str">
        <f>IF(M20=0,"",TRIM(MID($C20,M20+1,LEN($C20))))</f>
        <v/>
      </c>
      <c r="P20" s="8">
        <f>IF($C20="",IF($D20="",0,4),IF($D20="",2,IF(OR((S20=0),(T20=""),(U20="")),3,1)))</f>
        <v>0</v>
      </c>
      <c r="Q20" s="8">
        <f>IF(ISERROR(FIND(" ",$D20)),0,FIND(" ",$D20)-1)</f>
        <v>0</v>
      </c>
      <c r="R20" s="8">
        <f>IF(ISERROR(FIND("　",$D20)),0,FIND("　",$D20)-1)</f>
        <v>0</v>
      </c>
      <c r="S20" s="8">
        <f>IF(Q20&lt;&gt;0,Q20,R20)</f>
        <v>0</v>
      </c>
      <c r="T20" s="33" t="str">
        <f>IF(S20=0,"",TRIM(LEFT($D20,S20)))</f>
        <v/>
      </c>
      <c r="U20" s="33" t="str">
        <f>IF(S20=0,"",TRIM(MID($D20,S20+1,LEN($D20))))</f>
        <v/>
      </c>
      <c r="V20" s="8">
        <f>IF($C20="",0,IF($E20="",2,1))</f>
        <v>0</v>
      </c>
      <c r="W20" s="8">
        <f>IF($C20="",IF($F20="",0,2),IF(OR($F20="",LEN($F20)=10,$F20="申請中"),1,2))</f>
        <v>0</v>
      </c>
      <c r="X20" s="8">
        <f>IF(AND($J20&lt;&gt;0,$H20&lt;&gt;""),1,0)</f>
        <v>0</v>
      </c>
    </row>
    <row r="21" ht="32.1" customHeight="1" spans="2:24">
      <c r="B21" s="43">
        <f>ROW()-9</f>
        <v>12</v>
      </c>
      <c r="C21" s="44"/>
      <c r="D21" s="44"/>
      <c r="E21" s="45" t="s">
        <v>54</v>
      </c>
      <c r="F21" s="46"/>
      <c r="G21" s="47"/>
      <c r="H21" s="32" t="str">
        <f>IF(J21=0,"",IF(J21=3,"氏名の姓と名の間に空白を入れてください",IF(P21=2,"ふりがなを入力してください",IF(P21=3,"ふりがなの姓と名の間に空白を入れてください",IF(V21=2,"学年を入力してください",IF(W21=2,"10桁の番号か「申請中」と入力してください",""))))))</f>
        <v/>
      </c>
      <c r="I21" s="8">
        <f>IF(J21=1,1,0)</f>
        <v>0</v>
      </c>
      <c r="J21" s="8">
        <f>IF($C21="",0,IF(OR((M21=0),(N21=""),(O21="")),3,1))</f>
        <v>0</v>
      </c>
      <c r="K21" s="8">
        <f>IF(ISERROR(FIND(" ",$C21)),0,FIND(" ",$C21)-1)</f>
        <v>0</v>
      </c>
      <c r="L21" s="8">
        <f>IF(ISERROR(FIND("　",$C21)),0,FIND("　",$C21)-1)</f>
        <v>0</v>
      </c>
      <c r="M21" s="8">
        <f>IF(K21&lt;&gt;0,K21,L21)</f>
        <v>0</v>
      </c>
      <c r="N21" s="33" t="str">
        <f>IF(M21=0,"",TRIM(LEFT($C21,M21)))</f>
        <v/>
      </c>
      <c r="O21" s="33" t="str">
        <f>IF(M21=0,"",TRIM(MID($C21,M21+1,LEN($C21))))</f>
        <v/>
      </c>
      <c r="P21" s="8">
        <f>IF($C21="",IF($D21="",0,4),IF($D21="",2,IF(OR((S21=0),(T21=""),(U21="")),3,1)))</f>
        <v>0</v>
      </c>
      <c r="Q21" s="8">
        <f>IF(ISERROR(FIND(" ",$D21)),0,FIND(" ",$D21)-1)</f>
        <v>0</v>
      </c>
      <c r="R21" s="8">
        <f>IF(ISERROR(FIND("　",$D21)),0,FIND("　",$D21)-1)</f>
        <v>0</v>
      </c>
      <c r="S21" s="8">
        <f>IF(Q21&lt;&gt;0,Q21,R21)</f>
        <v>0</v>
      </c>
      <c r="T21" s="33" t="str">
        <f>IF(S21=0,"",TRIM(LEFT($D21,S21)))</f>
        <v/>
      </c>
      <c r="U21" s="33" t="str">
        <f>IF(S21=0,"",TRIM(MID($D21,S21+1,LEN($D21))))</f>
        <v/>
      </c>
      <c r="V21" s="8">
        <f>IF($C21="",0,IF($E21="",2,1))</f>
        <v>0</v>
      </c>
      <c r="W21" s="8">
        <f>IF($C21="",IF($F21="",0,2),IF(OR($F21="",LEN($F21)=10,$F21="申請中"),1,2))</f>
        <v>0</v>
      </c>
      <c r="X21" s="8">
        <f>IF(AND($J21&lt;&gt;0,$H21&lt;&gt;""),1,0)</f>
        <v>0</v>
      </c>
    </row>
    <row r="22" ht="32.1" customHeight="1" spans="2:24">
      <c r="B22" s="43">
        <f>ROW()-9</f>
        <v>13</v>
      </c>
      <c r="C22" s="44"/>
      <c r="D22" s="44"/>
      <c r="E22" s="45" t="s">
        <v>54</v>
      </c>
      <c r="F22" s="46"/>
      <c r="G22" s="47"/>
      <c r="H22" s="32" t="str">
        <f>IF(J22=0,"",IF(J22=3,"氏名の姓と名の間に空白を入れてください",IF(P22=2,"ふりがなを入力してください",IF(P22=3,"ふりがなの姓と名の間に空白を入れてください",IF(V22=2,"学年を入力してください",IF(W22=2,"10桁の番号か「申請中」と入力してください",""))))))</f>
        <v/>
      </c>
      <c r="I22" s="8">
        <f>IF(J22=1,1,0)</f>
        <v>0</v>
      </c>
      <c r="J22" s="8">
        <f>IF($C22="",0,IF(OR((M22=0),(N22=""),(O22="")),3,1))</f>
        <v>0</v>
      </c>
      <c r="K22" s="8">
        <f>IF(ISERROR(FIND(" ",$C22)),0,FIND(" ",$C22)-1)</f>
        <v>0</v>
      </c>
      <c r="L22" s="8">
        <f>IF(ISERROR(FIND("　",$C22)),0,FIND("　",$C22)-1)</f>
        <v>0</v>
      </c>
      <c r="M22" s="8">
        <f>IF(K22&lt;&gt;0,K22,L22)</f>
        <v>0</v>
      </c>
      <c r="N22" s="33" t="str">
        <f>IF(M22=0,"",TRIM(LEFT($C22,M22)))</f>
        <v/>
      </c>
      <c r="O22" s="33" t="str">
        <f>IF(M22=0,"",TRIM(MID($C22,M22+1,LEN($C22))))</f>
        <v/>
      </c>
      <c r="P22" s="8">
        <f>IF($C22="",IF($D22="",0,4),IF($D22="",2,IF(OR((S22=0),(T22=""),(U22="")),3,1)))</f>
        <v>0</v>
      </c>
      <c r="Q22" s="8">
        <f>IF(ISERROR(FIND(" ",$D22)),0,FIND(" ",$D22)-1)</f>
        <v>0</v>
      </c>
      <c r="R22" s="8">
        <f>IF(ISERROR(FIND("　",$D22)),0,FIND("　",$D22)-1)</f>
        <v>0</v>
      </c>
      <c r="S22" s="8">
        <f>IF(Q22&lt;&gt;0,Q22,R22)</f>
        <v>0</v>
      </c>
      <c r="T22" s="33" t="str">
        <f>IF(S22=0,"",TRIM(LEFT($D22,S22)))</f>
        <v/>
      </c>
      <c r="U22" s="33" t="str">
        <f>IF(S22=0,"",TRIM(MID($D22,S22+1,LEN($D22))))</f>
        <v/>
      </c>
      <c r="V22" s="8">
        <f>IF($C22="",0,IF($E22="",2,1))</f>
        <v>0</v>
      </c>
      <c r="W22" s="8">
        <f>IF($C22="",IF($F22="",0,2),IF(OR($F22="",LEN($F22)=10,$F22="申請中"),1,2))</f>
        <v>0</v>
      </c>
      <c r="X22" s="8">
        <f>IF(AND($J22&lt;&gt;0,$H22&lt;&gt;""),1,0)</f>
        <v>0</v>
      </c>
    </row>
    <row r="23" ht="32.1" customHeight="1" spans="2:24">
      <c r="B23" s="43">
        <f>ROW()-9</f>
        <v>14</v>
      </c>
      <c r="C23" s="44"/>
      <c r="D23" s="44"/>
      <c r="E23" s="45" t="s">
        <v>54</v>
      </c>
      <c r="F23" s="46"/>
      <c r="G23" s="47"/>
      <c r="H23" s="32" t="str">
        <f>IF(J23=0,"",IF(J23=3,"氏名の姓と名の間に空白を入れてください",IF(P23=2,"ふりがなを入力してください",IF(P23=3,"ふりがなの姓と名の間に空白を入れてください",IF(V23=2,"学年を入力してください",IF(W23=2,"10桁の番号か「申請中」と入力してください",""))))))</f>
        <v/>
      </c>
      <c r="I23" s="8">
        <f>IF(J23=1,1,0)</f>
        <v>0</v>
      </c>
      <c r="J23" s="8">
        <f>IF($C23="",0,IF(OR((M23=0),(N23=""),(O23="")),3,1))</f>
        <v>0</v>
      </c>
      <c r="K23" s="8">
        <f>IF(ISERROR(FIND(" ",$C23)),0,FIND(" ",$C23)-1)</f>
        <v>0</v>
      </c>
      <c r="L23" s="8">
        <f>IF(ISERROR(FIND("　",$C23)),0,FIND("　",$C23)-1)</f>
        <v>0</v>
      </c>
      <c r="M23" s="8">
        <f>IF(K23&lt;&gt;0,K23,L23)</f>
        <v>0</v>
      </c>
      <c r="N23" s="33" t="str">
        <f>IF(M23=0,"",TRIM(LEFT($C23,M23)))</f>
        <v/>
      </c>
      <c r="O23" s="33" t="str">
        <f>IF(M23=0,"",TRIM(MID($C23,M23+1,LEN($C23))))</f>
        <v/>
      </c>
      <c r="P23" s="8">
        <f>IF($C23="",IF($D23="",0,4),IF($D23="",2,IF(OR((S23=0),(T23=""),(U23="")),3,1)))</f>
        <v>0</v>
      </c>
      <c r="Q23" s="8">
        <f>IF(ISERROR(FIND(" ",$D23)),0,FIND(" ",$D23)-1)</f>
        <v>0</v>
      </c>
      <c r="R23" s="8">
        <f>IF(ISERROR(FIND("　",$D23)),0,FIND("　",$D23)-1)</f>
        <v>0</v>
      </c>
      <c r="S23" s="8">
        <f>IF(Q23&lt;&gt;0,Q23,R23)</f>
        <v>0</v>
      </c>
      <c r="T23" s="33" t="str">
        <f>IF(S23=0,"",TRIM(LEFT($D23,S23)))</f>
        <v/>
      </c>
      <c r="U23" s="33" t="str">
        <f>IF(S23=0,"",TRIM(MID($D23,S23+1,LEN($D23))))</f>
        <v/>
      </c>
      <c r="V23" s="8">
        <f>IF($C23="",0,IF($E23="",2,1))</f>
        <v>0</v>
      </c>
      <c r="W23" s="8">
        <f>IF($C23="",IF($F23="",0,2),IF(OR($F23="",LEN($F23)=10,$F23="申請中"),1,2))</f>
        <v>0</v>
      </c>
      <c r="X23" s="8">
        <f>IF(AND($J23&lt;&gt;0,$H23&lt;&gt;""),1,0)</f>
        <v>0</v>
      </c>
    </row>
    <row r="24" ht="32.1" customHeight="1" spans="2:24">
      <c r="B24" s="43">
        <f>ROW()-9</f>
        <v>15</v>
      </c>
      <c r="C24" s="44"/>
      <c r="D24" s="44"/>
      <c r="E24" s="45" t="s">
        <v>54</v>
      </c>
      <c r="F24" s="46"/>
      <c r="G24" s="47"/>
      <c r="H24" s="32" t="str">
        <f>IF(J24=0,"",IF(J24=3,"氏名の姓と名の間に空白を入れてください",IF(P24=2,"ふりがなを入力してください",IF(P24=3,"ふりがなの姓と名の間に空白を入れてください",IF(V24=2,"学年を入力してください",IF(W24=2,"10桁の番号か「申請中」と入力してください",""))))))</f>
        <v/>
      </c>
      <c r="I24" s="8">
        <f>IF(J24=1,1,0)</f>
        <v>0</v>
      </c>
      <c r="J24" s="8">
        <f>IF($C24="",0,IF(OR((M24=0),(N24=""),(O24="")),3,1))</f>
        <v>0</v>
      </c>
      <c r="K24" s="8">
        <f>IF(ISERROR(FIND(" ",$C24)),0,FIND(" ",$C24)-1)</f>
        <v>0</v>
      </c>
      <c r="L24" s="8">
        <f>IF(ISERROR(FIND("　",$C24)),0,FIND("　",$C24)-1)</f>
        <v>0</v>
      </c>
      <c r="M24" s="8">
        <f>IF(K24&lt;&gt;0,K24,L24)</f>
        <v>0</v>
      </c>
      <c r="N24" s="33" t="str">
        <f>IF(M24=0,"",TRIM(LEFT($C24,M24)))</f>
        <v/>
      </c>
      <c r="O24" s="33" t="str">
        <f>IF(M24=0,"",TRIM(MID($C24,M24+1,LEN($C24))))</f>
        <v/>
      </c>
      <c r="P24" s="8">
        <f>IF($C24="",IF($D24="",0,4),IF($D24="",2,IF(OR((S24=0),(T24=""),(U24="")),3,1)))</f>
        <v>0</v>
      </c>
      <c r="Q24" s="8">
        <f>IF(ISERROR(FIND(" ",$D24)),0,FIND(" ",$D24)-1)</f>
        <v>0</v>
      </c>
      <c r="R24" s="8">
        <f>IF(ISERROR(FIND("　",$D24)),0,FIND("　",$D24)-1)</f>
        <v>0</v>
      </c>
      <c r="S24" s="8">
        <f>IF(Q24&lt;&gt;0,Q24,R24)</f>
        <v>0</v>
      </c>
      <c r="T24" s="33" t="str">
        <f>IF(S24=0,"",TRIM(LEFT($D24,S24)))</f>
        <v/>
      </c>
      <c r="U24" s="33" t="str">
        <f>IF(S24=0,"",TRIM(MID($D24,S24+1,LEN($D24))))</f>
        <v/>
      </c>
      <c r="V24" s="8">
        <f>IF($C24="",0,IF($E24="",2,1))</f>
        <v>0</v>
      </c>
      <c r="W24" s="8">
        <f>IF($C24="",IF($F24="",0,2),IF(OR($F24="",LEN($F24)=10,$F24="申請中"),1,2))</f>
        <v>0</v>
      </c>
      <c r="X24" s="8">
        <f>IF(AND($J24&lt;&gt;0,$H24&lt;&gt;""),1,0)</f>
        <v>0</v>
      </c>
    </row>
    <row r="25" ht="32.1" customHeight="1" spans="2:24">
      <c r="B25" s="43">
        <f>ROW()-9</f>
        <v>16</v>
      </c>
      <c r="C25" s="44"/>
      <c r="D25" s="44"/>
      <c r="E25" s="45" t="s">
        <v>54</v>
      </c>
      <c r="F25" s="46"/>
      <c r="G25" s="47"/>
      <c r="H25" s="32" t="str">
        <f>IF(J25=0,"",IF(J25=3,"氏名の姓と名の間に空白を入れてください",IF(P25=2,"ふりがなを入力してください",IF(P25=3,"ふりがなの姓と名の間に空白を入れてください",IF(V25=2,"学年を入力してください",IF(W25=2,"10桁の番号か「申請中」と入力してください",""))))))</f>
        <v/>
      </c>
      <c r="I25" s="8">
        <f>IF(J25=1,1,0)</f>
        <v>0</v>
      </c>
      <c r="J25" s="8">
        <f>IF($C25="",0,IF(OR((M25=0),(N25=""),(O25="")),3,1))</f>
        <v>0</v>
      </c>
      <c r="K25" s="8">
        <f>IF(ISERROR(FIND(" ",$C25)),0,FIND(" ",$C25)-1)</f>
        <v>0</v>
      </c>
      <c r="L25" s="8">
        <f>IF(ISERROR(FIND("　",$C25)),0,FIND("　",$C25)-1)</f>
        <v>0</v>
      </c>
      <c r="M25" s="8">
        <f>IF(K25&lt;&gt;0,K25,L25)</f>
        <v>0</v>
      </c>
      <c r="N25" s="33" t="str">
        <f>IF(M25=0,"",TRIM(LEFT($C25,M25)))</f>
        <v/>
      </c>
      <c r="O25" s="33" t="str">
        <f>IF(M25=0,"",TRIM(MID($C25,M25+1,LEN($C25))))</f>
        <v/>
      </c>
      <c r="P25" s="8">
        <f>IF($C25="",IF($D25="",0,4),IF($D25="",2,IF(OR((S25=0),(T25=""),(U25="")),3,1)))</f>
        <v>0</v>
      </c>
      <c r="Q25" s="8">
        <f>IF(ISERROR(FIND(" ",$D25)),0,FIND(" ",$D25)-1)</f>
        <v>0</v>
      </c>
      <c r="R25" s="8">
        <f>IF(ISERROR(FIND("　",$D25)),0,FIND("　",$D25)-1)</f>
        <v>0</v>
      </c>
      <c r="S25" s="8">
        <f>IF(Q25&lt;&gt;0,Q25,R25)</f>
        <v>0</v>
      </c>
      <c r="T25" s="33" t="str">
        <f>IF(S25=0,"",TRIM(LEFT($D25,S25)))</f>
        <v/>
      </c>
      <c r="U25" s="33" t="str">
        <f>IF(S25=0,"",TRIM(MID($D25,S25+1,LEN($D25))))</f>
        <v/>
      </c>
      <c r="V25" s="8">
        <f>IF($C25="",0,IF($E25="",2,1))</f>
        <v>0</v>
      </c>
      <c r="W25" s="8">
        <f>IF($C25="",IF($F25="",0,2),IF(OR($F25="",LEN($F25)=10,$F25="申請中"),1,2))</f>
        <v>0</v>
      </c>
      <c r="X25" s="8">
        <f>IF(AND($J25&lt;&gt;0,$H25&lt;&gt;""),1,0)</f>
        <v>0</v>
      </c>
    </row>
    <row r="26" ht="32.1" customHeight="1" spans="2:24">
      <c r="B26" s="43">
        <f>ROW()-9</f>
        <v>17</v>
      </c>
      <c r="C26" s="44"/>
      <c r="D26" s="44"/>
      <c r="E26" s="45" t="s">
        <v>54</v>
      </c>
      <c r="F26" s="46"/>
      <c r="G26" s="47"/>
      <c r="H26" s="32" t="str">
        <f>IF(J26=0,"",IF(J26=3,"氏名の姓と名の間に空白を入れてください",IF(P26=2,"ふりがなを入力してください",IF(P26=3,"ふりがなの姓と名の間に空白を入れてください",IF(V26=2,"学年を入力してください",IF(W26=2,"10桁の番号か「申請中」と入力してください",""))))))</f>
        <v/>
      </c>
      <c r="I26" s="8">
        <f>IF(J26=1,1,0)</f>
        <v>0</v>
      </c>
      <c r="J26" s="8">
        <f>IF($C26="",0,IF(OR((M26=0),(N26=""),(O26="")),3,1))</f>
        <v>0</v>
      </c>
      <c r="K26" s="8">
        <f>IF(ISERROR(FIND(" ",$C26)),0,FIND(" ",$C26)-1)</f>
        <v>0</v>
      </c>
      <c r="L26" s="8">
        <f>IF(ISERROR(FIND("　",$C26)),0,FIND("　",$C26)-1)</f>
        <v>0</v>
      </c>
      <c r="M26" s="8">
        <f>IF(K26&lt;&gt;0,K26,L26)</f>
        <v>0</v>
      </c>
      <c r="N26" s="33" t="str">
        <f>IF(M26=0,"",TRIM(LEFT($C26,M26)))</f>
        <v/>
      </c>
      <c r="O26" s="33" t="str">
        <f>IF(M26=0,"",TRIM(MID($C26,M26+1,LEN($C26))))</f>
        <v/>
      </c>
      <c r="P26" s="8">
        <f>IF($C26="",IF($D26="",0,4),IF($D26="",2,IF(OR((S26=0),(T26=""),(U26="")),3,1)))</f>
        <v>0</v>
      </c>
      <c r="Q26" s="8">
        <f>IF(ISERROR(FIND(" ",$D26)),0,FIND(" ",$D26)-1)</f>
        <v>0</v>
      </c>
      <c r="R26" s="8">
        <f>IF(ISERROR(FIND("　",$D26)),0,FIND("　",$D26)-1)</f>
        <v>0</v>
      </c>
      <c r="S26" s="8">
        <f>IF(Q26&lt;&gt;0,Q26,R26)</f>
        <v>0</v>
      </c>
      <c r="T26" s="33" t="str">
        <f>IF(S26=0,"",TRIM(LEFT($D26,S26)))</f>
        <v/>
      </c>
      <c r="U26" s="33" t="str">
        <f>IF(S26=0,"",TRIM(MID($D26,S26+1,LEN($D26))))</f>
        <v/>
      </c>
      <c r="V26" s="8">
        <f>IF($C26="",0,IF($E26="",2,1))</f>
        <v>0</v>
      </c>
      <c r="W26" s="8">
        <f>IF($C26="",IF($F26="",0,2),IF(OR($F26="",LEN($F26)=10,$F26="申請中"),1,2))</f>
        <v>0</v>
      </c>
      <c r="X26" s="8">
        <f>IF(AND($J26&lt;&gt;0,$H26&lt;&gt;""),1,0)</f>
        <v>0</v>
      </c>
    </row>
    <row r="27" ht="32.1" customHeight="1" spans="2:24">
      <c r="B27" s="43">
        <f>ROW()-9</f>
        <v>18</v>
      </c>
      <c r="C27" s="44"/>
      <c r="D27" s="44"/>
      <c r="E27" s="45" t="s">
        <v>54</v>
      </c>
      <c r="F27" s="46"/>
      <c r="G27" s="47"/>
      <c r="H27" s="32" t="str">
        <f>IF(J27=0,"",IF(J27=3,"氏名の姓と名の間に空白を入れてください",IF(P27=2,"ふりがなを入力してください",IF(P27=3,"ふりがなの姓と名の間に空白を入れてください",IF(V27=2,"学年を入力してください",IF(W27=2,"10桁の番号か「申請中」と入力してください",""))))))</f>
        <v/>
      </c>
      <c r="I27" s="8">
        <f>IF(J27=1,1,0)</f>
        <v>0</v>
      </c>
      <c r="J27" s="8">
        <f>IF($C27="",0,IF(OR((M27=0),(N27=""),(O27="")),3,1))</f>
        <v>0</v>
      </c>
      <c r="K27" s="8">
        <f>IF(ISERROR(FIND(" ",$C27)),0,FIND(" ",$C27)-1)</f>
        <v>0</v>
      </c>
      <c r="L27" s="8">
        <f>IF(ISERROR(FIND("　",$C27)),0,FIND("　",$C27)-1)</f>
        <v>0</v>
      </c>
      <c r="M27" s="8">
        <f>IF(K27&lt;&gt;0,K27,L27)</f>
        <v>0</v>
      </c>
      <c r="N27" s="33" t="str">
        <f>IF(M27=0,"",TRIM(LEFT($C27,M27)))</f>
        <v/>
      </c>
      <c r="O27" s="33" t="str">
        <f>IF(M27=0,"",TRIM(MID($C27,M27+1,LEN($C27))))</f>
        <v/>
      </c>
      <c r="P27" s="8">
        <f>IF($C27="",IF($D27="",0,4),IF($D27="",2,IF(OR((S27=0),(T27=""),(U27="")),3,1)))</f>
        <v>0</v>
      </c>
      <c r="Q27" s="8">
        <f>IF(ISERROR(FIND(" ",$D27)),0,FIND(" ",$D27)-1)</f>
        <v>0</v>
      </c>
      <c r="R27" s="8">
        <f>IF(ISERROR(FIND("　",$D27)),0,FIND("　",$D27)-1)</f>
        <v>0</v>
      </c>
      <c r="S27" s="8">
        <f>IF(Q27&lt;&gt;0,Q27,R27)</f>
        <v>0</v>
      </c>
      <c r="T27" s="33" t="str">
        <f>IF(S27=0,"",TRIM(LEFT($D27,S27)))</f>
        <v/>
      </c>
      <c r="U27" s="33" t="str">
        <f>IF(S27=0,"",TRIM(MID($D27,S27+1,LEN($D27))))</f>
        <v/>
      </c>
      <c r="V27" s="8">
        <f>IF($C27="",0,IF($E27="",2,1))</f>
        <v>0</v>
      </c>
      <c r="W27" s="8">
        <f>IF($C27="",IF($F27="",0,2),IF(OR($F27="",LEN($F27)=10,$F27="申請中"),1,2))</f>
        <v>0</v>
      </c>
      <c r="X27" s="8">
        <f>IF(AND($J27&lt;&gt;0,$H27&lt;&gt;""),1,0)</f>
        <v>0</v>
      </c>
    </row>
    <row r="28" ht="32.1" customHeight="1" spans="2:24">
      <c r="B28" s="43">
        <f>ROW()-9</f>
        <v>19</v>
      </c>
      <c r="C28" s="44"/>
      <c r="D28" s="44"/>
      <c r="E28" s="45" t="s">
        <v>54</v>
      </c>
      <c r="F28" s="46"/>
      <c r="G28" s="47"/>
      <c r="H28" s="32" t="str">
        <f>IF(J28=0,"",IF(J28=3,"氏名の姓と名の間に空白を入れてください",IF(P28=2,"ふりがなを入力してください",IF(P28=3,"ふりがなの姓と名の間に空白を入れてください",IF(V28=2,"学年を入力してください",IF(W28=2,"10桁の番号か「申請中」と入力してください",""))))))</f>
        <v/>
      </c>
      <c r="I28" s="8">
        <f>IF(J28=1,1,0)</f>
        <v>0</v>
      </c>
      <c r="J28" s="8">
        <f>IF($C28="",0,IF(OR((M28=0),(N28=""),(O28="")),3,1))</f>
        <v>0</v>
      </c>
      <c r="K28" s="8">
        <f>IF(ISERROR(FIND(" ",$C28)),0,FIND(" ",$C28)-1)</f>
        <v>0</v>
      </c>
      <c r="L28" s="8">
        <f>IF(ISERROR(FIND("　",$C28)),0,FIND("　",$C28)-1)</f>
        <v>0</v>
      </c>
      <c r="M28" s="8">
        <f>IF(K28&lt;&gt;0,K28,L28)</f>
        <v>0</v>
      </c>
      <c r="N28" s="33" t="str">
        <f>IF(M28=0,"",TRIM(LEFT($C28,M28)))</f>
        <v/>
      </c>
      <c r="O28" s="33" t="str">
        <f>IF(M28=0,"",TRIM(MID($C28,M28+1,LEN($C28))))</f>
        <v/>
      </c>
      <c r="P28" s="8">
        <f>IF($C28="",IF($D28="",0,4),IF($D28="",2,IF(OR((S28=0),(T28=""),(U28="")),3,1)))</f>
        <v>0</v>
      </c>
      <c r="Q28" s="8">
        <f>IF(ISERROR(FIND(" ",$D28)),0,FIND(" ",$D28)-1)</f>
        <v>0</v>
      </c>
      <c r="R28" s="8">
        <f>IF(ISERROR(FIND("　",$D28)),0,FIND("　",$D28)-1)</f>
        <v>0</v>
      </c>
      <c r="S28" s="8">
        <f>IF(Q28&lt;&gt;0,Q28,R28)</f>
        <v>0</v>
      </c>
      <c r="T28" s="33" t="str">
        <f>IF(S28=0,"",TRIM(LEFT($D28,S28)))</f>
        <v/>
      </c>
      <c r="U28" s="33" t="str">
        <f>IF(S28=0,"",TRIM(MID($D28,S28+1,LEN($D28))))</f>
        <v/>
      </c>
      <c r="V28" s="8">
        <f>IF($C28="",0,IF($E28="",2,1))</f>
        <v>0</v>
      </c>
      <c r="W28" s="8">
        <f>IF($C28="",IF($F28="",0,2),IF(OR($F28="",LEN($F28)=10,$F28="申請中"),1,2))</f>
        <v>0</v>
      </c>
      <c r="X28" s="8">
        <f>IF(AND($J28&lt;&gt;0,$H28&lt;&gt;""),1,0)</f>
        <v>0</v>
      </c>
    </row>
    <row r="29" ht="32.1" customHeight="1" spans="2:24">
      <c r="B29" s="43">
        <f>ROW()-9</f>
        <v>20</v>
      </c>
      <c r="C29" s="44"/>
      <c r="D29" s="44"/>
      <c r="E29" s="45" t="s">
        <v>54</v>
      </c>
      <c r="F29" s="46"/>
      <c r="G29" s="47"/>
      <c r="H29" s="32" t="str">
        <f>IF(J29=0,"",IF(J29=3,"氏名の姓と名の間に空白を入れてください",IF(P29=2,"ふりがなを入力してください",IF(P29=3,"ふりがなの姓と名の間に空白を入れてください",IF(V29=2,"学年を入力してください",IF(W29=2,"10桁の番号か「申請中」と入力してください",""))))))</f>
        <v/>
      </c>
      <c r="I29" s="8">
        <f>IF(J29=1,1,0)</f>
        <v>0</v>
      </c>
      <c r="J29" s="8">
        <f>IF($C29="",0,IF(OR((M29=0),(N29=""),(O29="")),3,1))</f>
        <v>0</v>
      </c>
      <c r="K29" s="8">
        <f>IF(ISERROR(FIND(" ",$C29)),0,FIND(" ",$C29)-1)</f>
        <v>0</v>
      </c>
      <c r="L29" s="8">
        <f>IF(ISERROR(FIND("　",$C29)),0,FIND("　",$C29)-1)</f>
        <v>0</v>
      </c>
      <c r="M29" s="8">
        <f>IF(K29&lt;&gt;0,K29,L29)</f>
        <v>0</v>
      </c>
      <c r="N29" s="33" t="str">
        <f>IF(M29=0,"",TRIM(LEFT($C29,M29)))</f>
        <v/>
      </c>
      <c r="O29" s="33" t="str">
        <f>IF(M29=0,"",TRIM(MID($C29,M29+1,LEN($C29))))</f>
        <v/>
      </c>
      <c r="P29" s="8">
        <f>IF($C29="",IF($D29="",0,4),IF($D29="",2,IF(OR((S29=0),(T29=""),(U29="")),3,1)))</f>
        <v>0</v>
      </c>
      <c r="Q29" s="8">
        <f>IF(ISERROR(FIND(" ",$D29)),0,FIND(" ",$D29)-1)</f>
        <v>0</v>
      </c>
      <c r="R29" s="8">
        <f>IF(ISERROR(FIND("　",$D29)),0,FIND("　",$D29)-1)</f>
        <v>0</v>
      </c>
      <c r="S29" s="8">
        <f>IF(Q29&lt;&gt;0,Q29,R29)</f>
        <v>0</v>
      </c>
      <c r="T29" s="33" t="str">
        <f>IF(S29=0,"",TRIM(LEFT($D29,S29)))</f>
        <v/>
      </c>
      <c r="U29" s="33" t="str">
        <f>IF(S29=0,"",TRIM(MID($D29,S29+1,LEN($D29))))</f>
        <v/>
      </c>
      <c r="V29" s="8">
        <f>IF($C29="",0,IF($E29="",2,1))</f>
        <v>0</v>
      </c>
      <c r="W29" s="8">
        <f>IF($C29="",IF($F29="",0,2),IF(OR($F29="",LEN($F29)=10,$F29="申請中"),1,2))</f>
        <v>0</v>
      </c>
      <c r="X29" s="8">
        <f>IF(AND($J29&lt;&gt;0,$H29&lt;&gt;""),1,0)</f>
        <v>0</v>
      </c>
    </row>
    <row r="30" ht="32.1" customHeight="1" spans="2:24">
      <c r="B30" s="43">
        <f>ROW()-9</f>
        <v>21</v>
      </c>
      <c r="C30" s="44"/>
      <c r="D30" s="44"/>
      <c r="E30" s="45" t="s">
        <v>54</v>
      </c>
      <c r="F30" s="46"/>
      <c r="G30" s="47"/>
      <c r="H30" s="32" t="str">
        <f>IF(J30=0,"",IF(J30=3,"氏名の姓と名の間に空白を入れてください",IF(P30=2,"ふりがなを入力してください",IF(P30=3,"ふりがなの姓と名の間に空白を入れてください",IF(V30=2,"学年を入力してください",IF(W30=2,"10桁の番号か「申請中」と入力してください",""))))))</f>
        <v/>
      </c>
      <c r="I30" s="8">
        <f>IF(J30=1,1,0)</f>
        <v>0</v>
      </c>
      <c r="J30" s="8">
        <f>IF($C30="",0,IF(OR((M30=0),(N30=""),(O30="")),3,1))</f>
        <v>0</v>
      </c>
      <c r="K30" s="8">
        <f>IF(ISERROR(FIND(" ",$C30)),0,FIND(" ",$C30)-1)</f>
        <v>0</v>
      </c>
      <c r="L30" s="8">
        <f>IF(ISERROR(FIND("　",$C30)),0,FIND("　",$C30)-1)</f>
        <v>0</v>
      </c>
      <c r="M30" s="8">
        <f>IF(K30&lt;&gt;0,K30,L30)</f>
        <v>0</v>
      </c>
      <c r="N30" s="33" t="str">
        <f>IF(M30=0,"",TRIM(LEFT($C30,M30)))</f>
        <v/>
      </c>
      <c r="O30" s="33" t="str">
        <f>IF(M30=0,"",TRIM(MID($C30,M30+1,LEN($C30))))</f>
        <v/>
      </c>
      <c r="P30" s="8">
        <f>IF($C30="",IF($D30="",0,4),IF($D30="",2,IF(OR((S30=0),(T30=""),(U30="")),3,1)))</f>
        <v>0</v>
      </c>
      <c r="Q30" s="8">
        <f>IF(ISERROR(FIND(" ",$D30)),0,FIND(" ",$D30)-1)</f>
        <v>0</v>
      </c>
      <c r="R30" s="8">
        <f>IF(ISERROR(FIND("　",$D30)),0,FIND("　",$D30)-1)</f>
        <v>0</v>
      </c>
      <c r="S30" s="8">
        <f>IF(Q30&lt;&gt;0,Q30,R30)</f>
        <v>0</v>
      </c>
      <c r="T30" s="33" t="str">
        <f>IF(S30=0,"",TRIM(LEFT($D30,S30)))</f>
        <v/>
      </c>
      <c r="U30" s="33" t="str">
        <f>IF(S30=0,"",TRIM(MID($D30,S30+1,LEN($D30))))</f>
        <v/>
      </c>
      <c r="V30" s="8">
        <f>IF($C30="",0,IF($E30="",2,1))</f>
        <v>0</v>
      </c>
      <c r="W30" s="8">
        <f>IF($C30="",IF($F30="",0,2),IF(OR($F30="",LEN($F30)=10,$F30="申請中"),1,2))</f>
        <v>0</v>
      </c>
      <c r="X30" s="8">
        <f>IF(AND($J30&lt;&gt;0,$H30&lt;&gt;""),1,0)</f>
        <v>0</v>
      </c>
    </row>
    <row r="31" ht="32.1" customHeight="1" spans="2:24">
      <c r="B31" s="43">
        <f>ROW()-9</f>
        <v>22</v>
      </c>
      <c r="C31" s="44"/>
      <c r="D31" s="44"/>
      <c r="E31" s="45" t="s">
        <v>54</v>
      </c>
      <c r="F31" s="46"/>
      <c r="G31" s="47"/>
      <c r="H31" s="32" t="str">
        <f>IF(J31=0,"",IF(J31=3,"氏名の姓と名の間に空白を入れてください",IF(P31=2,"ふりがなを入力してください",IF(P31=3,"ふりがなの姓と名の間に空白を入れてください",IF(V31=2,"学年を入力してください",IF(W31=2,"10桁の番号か「申請中」と入力してください",""))))))</f>
        <v/>
      </c>
      <c r="I31" s="8">
        <f>IF(J31=1,1,0)</f>
        <v>0</v>
      </c>
      <c r="J31" s="8">
        <f>IF($C31="",0,IF(OR((M31=0),(N31=""),(O31="")),3,1))</f>
        <v>0</v>
      </c>
      <c r="K31" s="8">
        <f>IF(ISERROR(FIND(" ",$C31)),0,FIND(" ",$C31)-1)</f>
        <v>0</v>
      </c>
      <c r="L31" s="8">
        <f>IF(ISERROR(FIND("　",$C31)),0,FIND("　",$C31)-1)</f>
        <v>0</v>
      </c>
      <c r="M31" s="8">
        <f>IF(K31&lt;&gt;0,K31,L31)</f>
        <v>0</v>
      </c>
      <c r="N31" s="33" t="str">
        <f>IF(M31=0,"",TRIM(LEFT($C31,M31)))</f>
        <v/>
      </c>
      <c r="O31" s="33" t="str">
        <f>IF(M31=0,"",TRIM(MID($C31,M31+1,LEN($C31))))</f>
        <v/>
      </c>
      <c r="P31" s="8">
        <f>IF($C31="",IF($D31="",0,4),IF($D31="",2,IF(OR((S31=0),(T31=""),(U31="")),3,1)))</f>
        <v>0</v>
      </c>
      <c r="Q31" s="8">
        <f>IF(ISERROR(FIND(" ",$D31)),0,FIND(" ",$D31)-1)</f>
        <v>0</v>
      </c>
      <c r="R31" s="8">
        <f>IF(ISERROR(FIND("　",$D31)),0,FIND("　",$D31)-1)</f>
        <v>0</v>
      </c>
      <c r="S31" s="8">
        <f>IF(Q31&lt;&gt;0,Q31,R31)</f>
        <v>0</v>
      </c>
      <c r="T31" s="33" t="str">
        <f>IF(S31=0,"",TRIM(LEFT($D31,S31)))</f>
        <v/>
      </c>
      <c r="U31" s="33" t="str">
        <f>IF(S31=0,"",TRIM(MID($D31,S31+1,LEN($D31))))</f>
        <v/>
      </c>
      <c r="V31" s="8">
        <f>IF($C31="",0,IF($E31="",2,1))</f>
        <v>0</v>
      </c>
      <c r="W31" s="8">
        <f>IF($C31="",IF($F31="",0,2),IF(OR($F31="",LEN($F31)=10,$F31="申請中"),1,2))</f>
        <v>0</v>
      </c>
      <c r="X31" s="8">
        <f>IF(AND($J31&lt;&gt;0,$H31&lt;&gt;""),1,0)</f>
        <v>0</v>
      </c>
    </row>
    <row r="32" ht="32.1" customHeight="1" spans="2:24">
      <c r="B32" s="43">
        <f>ROW()-9</f>
        <v>23</v>
      </c>
      <c r="C32" s="44"/>
      <c r="D32" s="44"/>
      <c r="E32" s="45" t="s">
        <v>54</v>
      </c>
      <c r="F32" s="46"/>
      <c r="G32" s="47"/>
      <c r="H32" s="32" t="str">
        <f>IF(J32=0,"",IF(J32=3,"氏名の姓と名の間に空白を入れてください",IF(P32=2,"ふりがなを入力してください",IF(P32=3,"ふりがなの姓と名の間に空白を入れてください",IF(V32=2,"学年を入力してください",IF(W32=2,"10桁の番号か「申請中」と入力してください",""))))))</f>
        <v/>
      </c>
      <c r="I32" s="8">
        <f>IF(J32=1,1,0)</f>
        <v>0</v>
      </c>
      <c r="J32" s="8">
        <f>IF($C32="",0,IF(OR((M32=0),(N32=""),(O32="")),3,1))</f>
        <v>0</v>
      </c>
      <c r="K32" s="8">
        <f>IF(ISERROR(FIND(" ",$C32)),0,FIND(" ",$C32)-1)</f>
        <v>0</v>
      </c>
      <c r="L32" s="8">
        <f>IF(ISERROR(FIND("　",$C32)),0,FIND("　",$C32)-1)</f>
        <v>0</v>
      </c>
      <c r="M32" s="8">
        <f>IF(K32&lt;&gt;0,K32,L32)</f>
        <v>0</v>
      </c>
      <c r="N32" s="33" t="str">
        <f>IF(M32=0,"",TRIM(LEFT($C32,M32)))</f>
        <v/>
      </c>
      <c r="O32" s="33" t="str">
        <f>IF(M32=0,"",TRIM(MID($C32,M32+1,LEN($C32))))</f>
        <v/>
      </c>
      <c r="P32" s="8">
        <f>IF($C32="",IF($D32="",0,4),IF($D32="",2,IF(OR((S32=0),(T32=""),(U32="")),3,1)))</f>
        <v>0</v>
      </c>
      <c r="Q32" s="8">
        <f>IF(ISERROR(FIND(" ",$D32)),0,FIND(" ",$D32)-1)</f>
        <v>0</v>
      </c>
      <c r="R32" s="8">
        <f>IF(ISERROR(FIND("　",$D32)),0,FIND("　",$D32)-1)</f>
        <v>0</v>
      </c>
      <c r="S32" s="8">
        <f>IF(Q32&lt;&gt;0,Q32,R32)</f>
        <v>0</v>
      </c>
      <c r="T32" s="33" t="str">
        <f>IF(S32=0,"",TRIM(LEFT($D32,S32)))</f>
        <v/>
      </c>
      <c r="U32" s="33" t="str">
        <f>IF(S32=0,"",TRIM(MID($D32,S32+1,LEN($D32))))</f>
        <v/>
      </c>
      <c r="V32" s="8">
        <f>IF($C32="",0,IF($E32="",2,1))</f>
        <v>0</v>
      </c>
      <c r="W32" s="8">
        <f>IF($C32="",IF($F32="",0,2),IF(OR($F32="",LEN($F32)=10,$F32="申請中"),1,2))</f>
        <v>0</v>
      </c>
      <c r="X32" s="8">
        <f>IF(AND($J32&lt;&gt;0,$H32&lt;&gt;""),1,0)</f>
        <v>0</v>
      </c>
    </row>
    <row r="33" ht="32.1" customHeight="1" spans="2:24">
      <c r="B33" s="43">
        <f>ROW()-9</f>
        <v>24</v>
      </c>
      <c r="C33" s="44"/>
      <c r="D33" s="44"/>
      <c r="E33" s="45" t="s">
        <v>54</v>
      </c>
      <c r="F33" s="46"/>
      <c r="G33" s="47"/>
      <c r="H33" s="32" t="str">
        <f>IF(J33=0,"",IF(J33=3,"氏名の姓と名の間に空白を入れてください",IF(P33=2,"ふりがなを入力してください",IF(P33=3,"ふりがなの姓と名の間に空白を入れてください",IF(V33=2,"学年を入力してください",IF(W33=2,"10桁の番号か「申請中」と入力してください",""))))))</f>
        <v/>
      </c>
      <c r="I33" s="8">
        <f>IF(J33=1,1,0)</f>
        <v>0</v>
      </c>
      <c r="J33" s="8">
        <f>IF($C33="",0,IF(OR((M33=0),(N33=""),(O33="")),3,1))</f>
        <v>0</v>
      </c>
      <c r="K33" s="8">
        <f>IF(ISERROR(FIND(" ",$C33)),0,FIND(" ",$C33)-1)</f>
        <v>0</v>
      </c>
      <c r="L33" s="8">
        <f>IF(ISERROR(FIND("　",$C33)),0,FIND("　",$C33)-1)</f>
        <v>0</v>
      </c>
      <c r="M33" s="8">
        <f>IF(K33&lt;&gt;0,K33,L33)</f>
        <v>0</v>
      </c>
      <c r="N33" s="33" t="str">
        <f>IF(M33=0,"",TRIM(LEFT($C33,M33)))</f>
        <v/>
      </c>
      <c r="O33" s="33" t="str">
        <f>IF(M33=0,"",TRIM(MID($C33,M33+1,LEN($C33))))</f>
        <v/>
      </c>
      <c r="P33" s="8">
        <f>IF($C33="",IF($D33="",0,4),IF($D33="",2,IF(OR((S33=0),(T33=""),(U33="")),3,1)))</f>
        <v>0</v>
      </c>
      <c r="Q33" s="8">
        <f>IF(ISERROR(FIND(" ",$D33)),0,FIND(" ",$D33)-1)</f>
        <v>0</v>
      </c>
      <c r="R33" s="8">
        <f>IF(ISERROR(FIND("　",$D33)),0,FIND("　",$D33)-1)</f>
        <v>0</v>
      </c>
      <c r="S33" s="8">
        <f>IF(Q33&lt;&gt;0,Q33,R33)</f>
        <v>0</v>
      </c>
      <c r="T33" s="33" t="str">
        <f>IF(S33=0,"",TRIM(LEFT($D33,S33)))</f>
        <v/>
      </c>
      <c r="U33" s="33" t="str">
        <f>IF(S33=0,"",TRIM(MID($D33,S33+1,LEN($D33))))</f>
        <v/>
      </c>
      <c r="V33" s="8">
        <f>IF($C33="",0,IF($E33="",2,1))</f>
        <v>0</v>
      </c>
      <c r="W33" s="8">
        <f>IF($C33="",IF($F33="",0,2),IF(OR($F33="",LEN($F33)=10,$F33="申請中"),1,2))</f>
        <v>0</v>
      </c>
      <c r="X33" s="8">
        <f>IF(AND($J33&lt;&gt;0,$H33&lt;&gt;""),1,0)</f>
        <v>0</v>
      </c>
    </row>
    <row r="34" ht="32.1" customHeight="1" spans="2:24">
      <c r="B34" s="43">
        <f>ROW()-9</f>
        <v>25</v>
      </c>
      <c r="C34" s="44"/>
      <c r="D34" s="44"/>
      <c r="E34" s="45" t="s">
        <v>54</v>
      </c>
      <c r="F34" s="46"/>
      <c r="G34" s="47"/>
      <c r="H34" s="32" t="str">
        <f>IF(J34=0,"",IF(J34=3,"氏名の姓と名の間に空白を入れてください",IF(P34=2,"ふりがなを入力してください",IF(P34=3,"ふりがなの姓と名の間に空白を入れてください",IF(V34=2,"学年を入力してください",IF(W34=2,"10桁の番号か「申請中」と入力してください",""))))))</f>
        <v/>
      </c>
      <c r="I34" s="8">
        <f>IF(J34=1,1,0)</f>
        <v>0</v>
      </c>
      <c r="J34" s="8">
        <f>IF($C34="",0,IF(OR((M34=0),(N34=""),(O34="")),3,1))</f>
        <v>0</v>
      </c>
      <c r="K34" s="8">
        <f>IF(ISERROR(FIND(" ",$C34)),0,FIND(" ",$C34)-1)</f>
        <v>0</v>
      </c>
      <c r="L34" s="8">
        <f>IF(ISERROR(FIND("　",$C34)),0,FIND("　",$C34)-1)</f>
        <v>0</v>
      </c>
      <c r="M34" s="8">
        <f>IF(K34&lt;&gt;0,K34,L34)</f>
        <v>0</v>
      </c>
      <c r="N34" s="33" t="str">
        <f>IF(M34=0,"",TRIM(LEFT($C34,M34)))</f>
        <v/>
      </c>
      <c r="O34" s="33" t="str">
        <f>IF(M34=0,"",TRIM(MID($C34,M34+1,LEN($C34))))</f>
        <v/>
      </c>
      <c r="P34" s="8">
        <f>IF($C34="",IF($D34="",0,4),IF($D34="",2,IF(OR((S34=0),(T34=""),(U34="")),3,1)))</f>
        <v>0</v>
      </c>
      <c r="Q34" s="8">
        <f>IF(ISERROR(FIND(" ",$D34)),0,FIND(" ",$D34)-1)</f>
        <v>0</v>
      </c>
      <c r="R34" s="8">
        <f>IF(ISERROR(FIND("　",$D34)),0,FIND("　",$D34)-1)</f>
        <v>0</v>
      </c>
      <c r="S34" s="8">
        <f>IF(Q34&lt;&gt;0,Q34,R34)</f>
        <v>0</v>
      </c>
      <c r="T34" s="33" t="str">
        <f>IF(S34=0,"",TRIM(LEFT($D34,S34)))</f>
        <v/>
      </c>
      <c r="U34" s="33" t="str">
        <f>IF(S34=0,"",TRIM(MID($D34,S34+1,LEN($D34))))</f>
        <v/>
      </c>
      <c r="V34" s="8">
        <f>IF($C34="",0,IF($E34="",2,1))</f>
        <v>0</v>
      </c>
      <c r="W34" s="8">
        <f>IF($C34="",IF($F34="",0,2),IF(OR($F34="",LEN($F34)=10,$F34="申請中"),1,2))</f>
        <v>0</v>
      </c>
      <c r="X34" s="8">
        <f>IF(AND($J34&lt;&gt;0,$H34&lt;&gt;""),1,0)</f>
        <v>0</v>
      </c>
    </row>
    <row r="35" ht="32.1" customHeight="1" spans="2:24">
      <c r="B35" s="43">
        <f>ROW()-9</f>
        <v>26</v>
      </c>
      <c r="C35" s="44"/>
      <c r="D35" s="44"/>
      <c r="E35" s="45" t="s">
        <v>54</v>
      </c>
      <c r="F35" s="46"/>
      <c r="G35" s="47"/>
      <c r="H35" s="32" t="str">
        <f>IF(J35=0,"",IF(J35=3,"氏名の姓と名の間に空白を入れてください",IF(P35=2,"ふりがなを入力してください",IF(P35=3,"ふりがなの姓と名の間に空白を入れてください",IF(V35=2,"学年を入力してください",IF(W35=2,"10桁の番号か「申請中」と入力してください",""))))))</f>
        <v/>
      </c>
      <c r="I35" s="8">
        <f>IF(J35=1,1,0)</f>
        <v>0</v>
      </c>
      <c r="J35" s="8">
        <f>IF($C35="",0,IF(OR((M35=0),(N35=""),(O35="")),3,1))</f>
        <v>0</v>
      </c>
      <c r="K35" s="8">
        <f>IF(ISERROR(FIND(" ",$C35)),0,FIND(" ",$C35)-1)</f>
        <v>0</v>
      </c>
      <c r="L35" s="8">
        <f>IF(ISERROR(FIND("　",$C35)),0,FIND("　",$C35)-1)</f>
        <v>0</v>
      </c>
      <c r="M35" s="8">
        <f>IF(K35&lt;&gt;0,K35,L35)</f>
        <v>0</v>
      </c>
      <c r="N35" s="33" t="str">
        <f>IF(M35=0,"",TRIM(LEFT($C35,M35)))</f>
        <v/>
      </c>
      <c r="O35" s="33" t="str">
        <f>IF(M35=0,"",TRIM(MID($C35,M35+1,LEN($C35))))</f>
        <v/>
      </c>
      <c r="P35" s="8">
        <f>IF($C35="",IF($D35="",0,4),IF($D35="",2,IF(OR((S35=0),(T35=""),(U35="")),3,1)))</f>
        <v>0</v>
      </c>
      <c r="Q35" s="8">
        <f>IF(ISERROR(FIND(" ",$D35)),0,FIND(" ",$D35)-1)</f>
        <v>0</v>
      </c>
      <c r="R35" s="8">
        <f>IF(ISERROR(FIND("　",$D35)),0,FIND("　",$D35)-1)</f>
        <v>0</v>
      </c>
      <c r="S35" s="8">
        <f>IF(Q35&lt;&gt;0,Q35,R35)</f>
        <v>0</v>
      </c>
      <c r="T35" s="33" t="str">
        <f>IF(S35=0,"",TRIM(LEFT($D35,S35)))</f>
        <v/>
      </c>
      <c r="U35" s="33" t="str">
        <f>IF(S35=0,"",TRIM(MID($D35,S35+1,LEN($D35))))</f>
        <v/>
      </c>
      <c r="V35" s="8">
        <f>IF($C35="",0,IF($E35="",2,1))</f>
        <v>0</v>
      </c>
      <c r="W35" s="8">
        <f>IF($C35="",IF($F35="",0,2),IF(OR($F35="",LEN($F35)=10,$F35="申請中"),1,2))</f>
        <v>0</v>
      </c>
      <c r="X35" s="8">
        <f>IF(AND($J35&lt;&gt;0,$H35&lt;&gt;""),1,0)</f>
        <v>0</v>
      </c>
    </row>
    <row r="36" ht="32.1" customHeight="1" spans="2:24">
      <c r="B36" s="43">
        <f>ROW()-9</f>
        <v>27</v>
      </c>
      <c r="C36" s="44"/>
      <c r="D36" s="44"/>
      <c r="E36" s="45" t="s">
        <v>54</v>
      </c>
      <c r="F36" s="46"/>
      <c r="G36" s="47"/>
      <c r="H36" s="32" t="str">
        <f>IF(J36=0,"",IF(J36=3,"氏名の姓と名の間に空白を入れてください",IF(P36=2,"ふりがなを入力してください",IF(P36=3,"ふりがなの姓と名の間に空白を入れてください",IF(V36=2,"学年を入力してください",IF(W36=2,"10桁の番号か「申請中」と入力してください",""))))))</f>
        <v/>
      </c>
      <c r="I36" s="8">
        <f>IF(J36=1,1,0)</f>
        <v>0</v>
      </c>
      <c r="J36" s="8">
        <f>IF($C36="",0,IF(OR((M36=0),(N36=""),(O36="")),3,1))</f>
        <v>0</v>
      </c>
      <c r="K36" s="8">
        <f>IF(ISERROR(FIND(" ",$C36)),0,FIND(" ",$C36)-1)</f>
        <v>0</v>
      </c>
      <c r="L36" s="8">
        <f>IF(ISERROR(FIND("　",$C36)),0,FIND("　",$C36)-1)</f>
        <v>0</v>
      </c>
      <c r="M36" s="8">
        <f>IF(K36&lt;&gt;0,K36,L36)</f>
        <v>0</v>
      </c>
      <c r="N36" s="33" t="str">
        <f>IF(M36=0,"",TRIM(LEFT($C36,M36)))</f>
        <v/>
      </c>
      <c r="O36" s="33" t="str">
        <f>IF(M36=0,"",TRIM(MID($C36,M36+1,LEN($C36))))</f>
        <v/>
      </c>
      <c r="P36" s="8">
        <f>IF($C36="",IF($D36="",0,4),IF($D36="",2,IF(OR((S36=0),(T36=""),(U36="")),3,1)))</f>
        <v>0</v>
      </c>
      <c r="Q36" s="8">
        <f>IF(ISERROR(FIND(" ",$D36)),0,FIND(" ",$D36)-1)</f>
        <v>0</v>
      </c>
      <c r="R36" s="8">
        <f>IF(ISERROR(FIND("　",$D36)),0,FIND("　",$D36)-1)</f>
        <v>0</v>
      </c>
      <c r="S36" s="8">
        <f>IF(Q36&lt;&gt;0,Q36,R36)</f>
        <v>0</v>
      </c>
      <c r="T36" s="33" t="str">
        <f>IF(S36=0,"",TRIM(LEFT($D36,S36)))</f>
        <v/>
      </c>
      <c r="U36" s="33" t="str">
        <f>IF(S36=0,"",TRIM(MID($D36,S36+1,LEN($D36))))</f>
        <v/>
      </c>
      <c r="V36" s="8">
        <f>IF($C36="",0,IF($E36="",2,1))</f>
        <v>0</v>
      </c>
      <c r="W36" s="8">
        <f>IF($C36="",IF($F36="",0,2),IF(OR($F36="",LEN($F36)=10,$F36="申請中"),1,2))</f>
        <v>0</v>
      </c>
      <c r="X36" s="8">
        <f>IF(AND($J36&lt;&gt;0,$H36&lt;&gt;""),1,0)</f>
        <v>0</v>
      </c>
    </row>
    <row r="37" ht="32.1" customHeight="1" spans="2:24">
      <c r="B37" s="43">
        <f>ROW()-9</f>
        <v>28</v>
      </c>
      <c r="C37" s="44"/>
      <c r="D37" s="44"/>
      <c r="E37" s="45" t="s">
        <v>54</v>
      </c>
      <c r="F37" s="46"/>
      <c r="G37" s="47"/>
      <c r="H37" s="32" t="str">
        <f>IF(J37=0,"",IF(J37=3,"氏名の姓と名の間に空白を入れてください",IF(P37=2,"ふりがなを入力してください",IF(P37=3,"ふりがなの姓と名の間に空白を入れてください",IF(V37=2,"学年を入力してください",IF(W37=2,"10桁の番号か「申請中」と入力してください",""))))))</f>
        <v/>
      </c>
      <c r="I37" s="8">
        <f>IF(J37=1,1,0)</f>
        <v>0</v>
      </c>
      <c r="J37" s="8">
        <f>IF($C37="",0,IF(OR((M37=0),(N37=""),(O37="")),3,1))</f>
        <v>0</v>
      </c>
      <c r="K37" s="8">
        <f>IF(ISERROR(FIND(" ",$C37)),0,FIND(" ",$C37)-1)</f>
        <v>0</v>
      </c>
      <c r="L37" s="8">
        <f>IF(ISERROR(FIND("　",$C37)),0,FIND("　",$C37)-1)</f>
        <v>0</v>
      </c>
      <c r="M37" s="8">
        <f>IF(K37&lt;&gt;0,K37,L37)</f>
        <v>0</v>
      </c>
      <c r="N37" s="33" t="str">
        <f>IF(M37=0,"",TRIM(LEFT($C37,M37)))</f>
        <v/>
      </c>
      <c r="O37" s="33" t="str">
        <f>IF(M37=0,"",TRIM(MID($C37,M37+1,LEN($C37))))</f>
        <v/>
      </c>
      <c r="P37" s="8">
        <f>IF($C37="",IF($D37="",0,4),IF($D37="",2,IF(OR((S37=0),(T37=""),(U37="")),3,1)))</f>
        <v>0</v>
      </c>
      <c r="Q37" s="8">
        <f>IF(ISERROR(FIND(" ",$D37)),0,FIND(" ",$D37)-1)</f>
        <v>0</v>
      </c>
      <c r="R37" s="8">
        <f>IF(ISERROR(FIND("　",$D37)),0,FIND("　",$D37)-1)</f>
        <v>0</v>
      </c>
      <c r="S37" s="8">
        <f>IF(Q37&lt;&gt;0,Q37,R37)</f>
        <v>0</v>
      </c>
      <c r="T37" s="33" t="str">
        <f>IF(S37=0,"",TRIM(LEFT($D37,S37)))</f>
        <v/>
      </c>
      <c r="U37" s="33" t="str">
        <f>IF(S37=0,"",TRIM(MID($D37,S37+1,LEN($D37))))</f>
        <v/>
      </c>
      <c r="V37" s="8">
        <f>IF($C37="",0,IF($E37="",2,1))</f>
        <v>0</v>
      </c>
      <c r="W37" s="8">
        <f>IF($C37="",IF($F37="",0,2),IF(OR($F37="",LEN($F37)=10,$F37="申請中"),1,2))</f>
        <v>0</v>
      </c>
      <c r="X37" s="8">
        <f>IF(AND($J37&lt;&gt;0,$H37&lt;&gt;""),1,0)</f>
        <v>0</v>
      </c>
    </row>
    <row r="38" ht="32.1" customHeight="1" spans="2:24">
      <c r="B38" s="43">
        <f>ROW()-9</f>
        <v>29</v>
      </c>
      <c r="C38" s="44"/>
      <c r="D38" s="44"/>
      <c r="E38" s="45" t="s">
        <v>54</v>
      </c>
      <c r="F38" s="46"/>
      <c r="G38" s="47"/>
      <c r="H38" s="32" t="str">
        <f>IF(J38=0,"",IF(J38=3,"氏名の姓と名の間に空白を入れてください",IF(P38=2,"ふりがなを入力してください",IF(P38=3,"ふりがなの姓と名の間に空白を入れてください",IF(V38=2,"学年を入力してください",IF(W38=2,"10桁の番号か「申請中」と入力してください",""))))))</f>
        <v/>
      </c>
      <c r="I38" s="8">
        <f>IF(J38=1,1,0)</f>
        <v>0</v>
      </c>
      <c r="J38" s="8">
        <f>IF($C38="",0,IF(OR((M38=0),(N38=""),(O38="")),3,1))</f>
        <v>0</v>
      </c>
      <c r="K38" s="8">
        <f>IF(ISERROR(FIND(" ",$C38)),0,FIND(" ",$C38)-1)</f>
        <v>0</v>
      </c>
      <c r="L38" s="8">
        <f>IF(ISERROR(FIND("　",$C38)),0,FIND("　",$C38)-1)</f>
        <v>0</v>
      </c>
      <c r="M38" s="8">
        <f>IF(K38&lt;&gt;0,K38,L38)</f>
        <v>0</v>
      </c>
      <c r="N38" s="33" t="str">
        <f>IF(M38=0,"",TRIM(LEFT($C38,M38)))</f>
        <v/>
      </c>
      <c r="O38" s="33" t="str">
        <f>IF(M38=0,"",TRIM(MID($C38,M38+1,LEN($C38))))</f>
        <v/>
      </c>
      <c r="P38" s="8">
        <f>IF($C38="",IF($D38="",0,4),IF($D38="",2,IF(OR((S38=0),(T38=""),(U38="")),3,1)))</f>
        <v>0</v>
      </c>
      <c r="Q38" s="8">
        <f>IF(ISERROR(FIND(" ",$D38)),0,FIND(" ",$D38)-1)</f>
        <v>0</v>
      </c>
      <c r="R38" s="8">
        <f>IF(ISERROR(FIND("　",$D38)),0,FIND("　",$D38)-1)</f>
        <v>0</v>
      </c>
      <c r="S38" s="8">
        <f>IF(Q38&lt;&gt;0,Q38,R38)</f>
        <v>0</v>
      </c>
      <c r="T38" s="33" t="str">
        <f>IF(S38=0,"",TRIM(LEFT($D38,S38)))</f>
        <v/>
      </c>
      <c r="U38" s="33" t="str">
        <f>IF(S38=0,"",TRIM(MID($D38,S38+1,LEN($D38))))</f>
        <v/>
      </c>
      <c r="V38" s="8">
        <f>IF($C38="",0,IF($E38="",2,1))</f>
        <v>0</v>
      </c>
      <c r="W38" s="8">
        <f>IF($C38="",IF($F38="",0,2),IF(OR($F38="",LEN($F38)=10,$F38="申請中"),1,2))</f>
        <v>0</v>
      </c>
      <c r="X38" s="8">
        <f>IF(AND($J38&lt;&gt;0,$H38&lt;&gt;""),1,0)</f>
        <v>0</v>
      </c>
    </row>
    <row r="39" ht="32.1" customHeight="1" spans="2:24">
      <c r="B39" s="43">
        <f>ROW()-9</f>
        <v>30</v>
      </c>
      <c r="C39" s="44"/>
      <c r="D39" s="44"/>
      <c r="E39" s="45" t="s">
        <v>54</v>
      </c>
      <c r="F39" s="46"/>
      <c r="G39" s="47"/>
      <c r="H39" s="32" t="str">
        <f>IF(J39=0,"",IF(J39=3,"氏名の姓と名の間に空白を入れてください",IF(P39=2,"ふりがなを入力してください",IF(P39=3,"ふりがなの姓と名の間に空白を入れてください",IF(V39=2,"学年を入力してください",IF(W39=2,"10桁の番号か「申請中」と入力してください",""))))))</f>
        <v/>
      </c>
      <c r="I39" s="8">
        <f>IF(J39=1,1,0)</f>
        <v>0</v>
      </c>
      <c r="J39" s="8">
        <f>IF($C39="",0,IF(OR((M39=0),(N39=""),(O39="")),3,1))</f>
        <v>0</v>
      </c>
      <c r="K39" s="8">
        <f>IF(ISERROR(FIND(" ",$C39)),0,FIND(" ",$C39)-1)</f>
        <v>0</v>
      </c>
      <c r="L39" s="8">
        <f>IF(ISERROR(FIND("　",$C39)),0,FIND("　",$C39)-1)</f>
        <v>0</v>
      </c>
      <c r="M39" s="8">
        <f>IF(K39&lt;&gt;0,K39,L39)</f>
        <v>0</v>
      </c>
      <c r="N39" s="33" t="str">
        <f>IF(M39=0,"",TRIM(LEFT($C39,M39)))</f>
        <v/>
      </c>
      <c r="O39" s="33" t="str">
        <f>IF(M39=0,"",TRIM(MID($C39,M39+1,LEN($C39))))</f>
        <v/>
      </c>
      <c r="P39" s="8">
        <f>IF($C39="",IF($D39="",0,4),IF($D39="",2,IF(OR((S39=0),(T39=""),(U39="")),3,1)))</f>
        <v>0</v>
      </c>
      <c r="Q39" s="8">
        <f>IF(ISERROR(FIND(" ",$D39)),0,FIND(" ",$D39)-1)</f>
        <v>0</v>
      </c>
      <c r="R39" s="8">
        <f>IF(ISERROR(FIND("　",$D39)),0,FIND("　",$D39)-1)</f>
        <v>0</v>
      </c>
      <c r="S39" s="8">
        <f>IF(Q39&lt;&gt;0,Q39,R39)</f>
        <v>0</v>
      </c>
      <c r="T39" s="33" t="str">
        <f>IF(S39=0,"",TRIM(LEFT($D39,S39)))</f>
        <v/>
      </c>
      <c r="U39" s="33" t="str">
        <f>IF(S39=0,"",TRIM(MID($D39,S39+1,LEN($D39))))</f>
        <v/>
      </c>
      <c r="V39" s="8">
        <f>IF($C39="",0,IF($E39="",2,1))</f>
        <v>0</v>
      </c>
      <c r="W39" s="8">
        <f>IF($C39="",IF($F39="",0,2),IF(OR($F39="",LEN($F39)=10,$F39="申請中"),1,2))</f>
        <v>0</v>
      </c>
      <c r="X39" s="8">
        <f>IF(AND($J39&lt;&gt;0,$H39&lt;&gt;""),1,0)</f>
        <v>0</v>
      </c>
    </row>
  </sheetData>
  <sheetProtection password="83AF" sheet="1" selectLockedCells="1" objects="1" scenarios="1"/>
  <mergeCells count="6">
    <mergeCell ref="B2:F2"/>
    <mergeCell ref="D4:F4"/>
    <mergeCell ref="F6:H6"/>
    <mergeCell ref="F7:H7"/>
    <mergeCell ref="B6:B7"/>
    <mergeCell ref="C6:D7"/>
  </mergeCells>
  <conditionalFormatting sqref="C10:C39">
    <cfRule type="expression" dxfId="26" priority="1" stopIfTrue="1">
      <formula>($J10&gt;1)</formula>
    </cfRule>
  </conditionalFormatting>
  <conditionalFormatting sqref="D10:D39">
    <cfRule type="expression" dxfId="27" priority="2" stopIfTrue="1">
      <formula>($P10&gt;1)</formula>
    </cfRule>
  </conditionalFormatting>
  <conditionalFormatting sqref="F10:F39">
    <cfRule type="expression" dxfId="28" priority="3" stopIfTrue="1">
      <formula>($W10=2)</formula>
    </cfRule>
  </conditionalFormatting>
  <conditionalFormatting sqref="E10:E39">
    <cfRule type="expression" dxfId="29" priority="4" stopIfTrue="1">
      <formula>($V10=2)</formula>
    </cfRule>
  </conditionalFormatting>
  <dataValidations count="1">
    <dataValidation type="list" allowBlank="1" showInputMessage="1" showErrorMessage="1" sqref="E10:E39">
      <formula1>学年入力リスト</formula1>
    </dataValidation>
  </dataValidations>
  <pageMargins left="0.786805555555556" right="0.786805555555556" top="0.393055555555556" bottom="0.393055555555556" header="0" footer="0"/>
  <pageSetup paperSize="9" scale="75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記入例</vt:lpstr>
      <vt:lpstr>申込情報</vt:lpstr>
      <vt:lpstr>小４男</vt:lpstr>
      <vt:lpstr>小５男</vt:lpstr>
      <vt:lpstr>小６男</vt:lpstr>
      <vt:lpstr>小４女</vt:lpstr>
      <vt:lpstr>小５女</vt:lpstr>
      <vt:lpstr>小６女</vt:lpstr>
      <vt:lpstr>中１男</vt:lpstr>
      <vt:lpstr>中２男</vt:lpstr>
      <vt:lpstr>中１女</vt:lpstr>
      <vt:lpstr>中２女</vt:lpstr>
      <vt:lpstr>データ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kyougi</dc:creator>
  <cp:lastModifiedBy>kyougi</cp:lastModifiedBy>
  <dcterms:created xsi:type="dcterms:W3CDTF">2023-04-20T11:08:00Z</dcterms:created>
  <dcterms:modified xsi:type="dcterms:W3CDTF">2023-04-26T08:40:33Z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